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Bencharking Universidades" sheetId="1" r:id="rId3"/>
    <sheet state="visible" name="Benchmarking páginas promoción proyectos" sheetId="2" r:id="rId4"/>
  </sheets>
  <definedNames/>
  <calcPr/>
</workbook>
</file>

<file path=xl/sharedStrings.xml><?xml version="1.0" encoding="utf-8"?>
<sst xmlns="http://schemas.openxmlformats.org/spreadsheetml/2006/main" count="579" uniqueCount="268">
  <si>
    <t xml:space="preserve"> Benchmarking universidades colombianas</t>
  </si>
  <si>
    <t xml:space="preserve">Nombre unversidad </t>
  </si>
  <si>
    <t>Origen / Público</t>
  </si>
  <si>
    <t>URL</t>
  </si>
  <si>
    <t>Plataforma digital exclusiva para levantar capital para proyectos educativos</t>
  </si>
  <si>
    <t>Donaciones electrónicas</t>
  </si>
  <si>
    <t>Apoyos financieros a estudiantes</t>
  </si>
  <si>
    <t>Tipos de apoyo financiero</t>
  </si>
  <si>
    <t>Medios para financiar</t>
  </si>
  <si>
    <t>Apoyos no económicos</t>
  </si>
  <si>
    <t xml:space="preserve">Más información </t>
  </si>
  <si>
    <t>Contenido multimedia</t>
  </si>
  <si>
    <t xml:space="preserve">La página cumple con estándares de calidad web 2.0. </t>
  </si>
  <si>
    <t>Universidad de Los Andes</t>
  </si>
  <si>
    <t>Privado</t>
  </si>
  <si>
    <t>No</t>
  </si>
  <si>
    <t>Sí</t>
  </si>
  <si>
    <t xml:space="preserve">Becas, préstamos condonables, fondos y créditos. </t>
  </si>
  <si>
    <t>Pago en línea con tarjeta débito o crédito 
Deducción de nómina
Donaciones en especie 
Transferencia electrónica o consignación 
Donación desde el exterior a través de University of The Andes Foundation</t>
  </si>
  <si>
    <t>Propone ayudas para desarrollo docente, donaciones para investigación y programa Fopre.</t>
  </si>
  <si>
    <t>Universidad Nacional</t>
  </si>
  <si>
    <t>Público</t>
  </si>
  <si>
    <t>http://unal.edu.co/</t>
  </si>
  <si>
    <t>No. Sin embargo, para donaciones hay un sudominio: http://www.donacionesun.unal.edu.co/</t>
  </si>
  <si>
    <t xml:space="preserve">Becas. Convenios y donaciones para mejorar infraestructura de la U. </t>
  </si>
  <si>
    <t>Pago en línea o llenando formularios</t>
  </si>
  <si>
    <t xml:space="preserve">No aplica para el proyecto, pues las donaciones no son directas para estudiantes. </t>
  </si>
  <si>
    <t xml:space="preserve"> Universidad Javeriana</t>
  </si>
  <si>
    <t>Privada</t>
  </si>
  <si>
    <t>http://www.javeriana.edu.co/home#.VjEaLrcvfIU</t>
  </si>
  <si>
    <t xml:space="preserve">Financiación, becas, donaciones, descuentos a nómina de empleados </t>
  </si>
  <si>
    <t>Pagos en línea, cheque, descuento de nómina y consignaciones</t>
  </si>
  <si>
    <t xml:space="preserve">Tienen una oficina de Gestión de donaciones que busca dinero para "financiar proyectos que contribuyan al desarrollo de la U". "Si a los estudiantes con excelencia académica y dificultad económica se les apoya con el pago parcial en forma de beca y apoyo para alimentación y fotocopias. De igual manera la U articula con otras entidades para el apoyo de proyectos de investigación": Lilian Elena Leal, jefe oficina Gestión de Donaciones. .http://www.javeriana.edu.co/rectoria/oficina-de-gestion-de-donaciones  </t>
  </si>
  <si>
    <t>Universidad Externado</t>
  </si>
  <si>
    <t xml:space="preserve"> http://portal.uexternado.edu.co/index.html</t>
  </si>
  <si>
    <t>Créditos, financiamiento, becas</t>
  </si>
  <si>
    <t>Pagos en línea, consignaciones...</t>
  </si>
  <si>
    <t>Indeterminado</t>
  </si>
  <si>
    <t xml:space="preserve">Deficiente página web para apoyar al alumnado. </t>
  </si>
  <si>
    <t>Universidad de Antioquia</t>
  </si>
  <si>
    <t>www.udea.edu.co/</t>
  </si>
  <si>
    <t>Donaciones, estímulos académicos, semilleros (desde el colegio buscan el ingreso a la U)</t>
  </si>
  <si>
    <t>Con un aporte mínimo de $10.000 pesos, por medio de pago en línea, consignación bancaria, o títulos valores estimados a precios de mercado. Para las donaciones superiores a los 50 salarios mínimos, es necesario acercarse a la oficina de Donaciones de la UdeA y realizar los trámites de acuerdo al Artículo 1458 del Código Civil Colombiano.</t>
  </si>
  <si>
    <t>Fondo de donaciones Amigos de la UdeA. Capta recursos de estudiantes, docentes, empleados, egresados y aliados de la U. para ampliar la oferta educativa a estudiantes admitidos y garantizar el acceso y permanencia. Los dineros donados se destinan a los estudiantes de pregrado y posgrado, a través de las dos líneas de acción: permanencia de estudiantes de pregrado y apoyo para formación doctoral. Artículos legales de interés.  http://www.udea.edu.co/wps/portal/udea/web/inicio/institucional/donaciones También ver http://www.udea.edu.co/wps/portal/udea/web/inicio/somos-udea/estudiantes/becas-estimulos/estimulos-academicos-sea/</t>
  </si>
  <si>
    <t>Universidad de La Sabana</t>
  </si>
  <si>
    <t xml:space="preserve">Becas, estímulos económicos, financiamiento, acompañamiento, capacitación. </t>
  </si>
  <si>
    <t xml:space="preserve">Pago en línea, donaciones, consignaciones, descuentos de nómina, aportes voluntarios. </t>
  </si>
  <si>
    <t>Fondo de becas, programa SEIS, Amigos Sabana-</t>
  </si>
  <si>
    <t>Universidad del Norte</t>
  </si>
  <si>
    <t xml:space="preserve">Becas, créditos, apoyo financiero, convenios, alianzas </t>
  </si>
  <si>
    <t xml:space="preserve">Pagos en línea. Donación única en línea, periódica en línea o imprimir recibo. </t>
  </si>
  <si>
    <t xml:space="preserve">La donación puede ser para: libre y escoge la U. Becas, fondo de egresados y amigos, donar un día de salario por descuento de nómina para ayudar a un profesional, programa univoluntarios y proyectos de investigación. </t>
  </si>
  <si>
    <t>Universidad del Rosario</t>
  </si>
  <si>
    <t xml:space="preserve">Alianzas empresariales, becas, donaciones para proyectos sociales, donaciones para proyectos de investigación </t>
  </si>
  <si>
    <t xml:space="preserve">No hay pago directo en línea. Hay descuento de nómina,  donación con recibo de matrícula... </t>
  </si>
  <si>
    <t>Sí (bienes, inmuebles y voluntariado)</t>
  </si>
  <si>
    <t>Actualmente la Universidad del Rosario administra 44 fondos de becas, los cuales han beneficiado a 745 estudiantes y otorgado 1700 becas con cierre al primer semestre de 2015. La oficina de Donaciones tiene como misión sensibilizar a las distintas comunidades sobre valores filantrópicos y sociales, y de esta manera, promover su participación para encausar recursos y esfuerzos conjuntos hacia los proyectos:
• Sueño Ser (Becas)
• Por Descubrir (investigación)
• Edifiquemos (Construcción Campus Universitario) 
• SERES (Instituto de Acción Social Rafael Arenas Ángel) Cuenta con el Centro de Emprendimiento UR para ayudar a los alumnos con portafolio de servicios y consultores http://www.urosario.edu.co/AlianzasUR/Como-vincularse/   https://www.youtube.com/watch?v=5OuD60Qqyrw  http://www.urosario.edu.co/Centro-de-Emprendimiento/ur/Emprendimiento-Rosarista/#a</t>
  </si>
  <si>
    <t>Universidad del Valle</t>
  </si>
  <si>
    <t xml:space="preserve">Convenios,becas, </t>
  </si>
  <si>
    <t>Pagos en línea</t>
  </si>
  <si>
    <t>Página de difícil navegación y usabilidad</t>
  </si>
  <si>
    <t>Universidad Industrial de Santander</t>
  </si>
  <si>
    <t>Pública</t>
  </si>
  <si>
    <t>Asistencias y acompañamientos</t>
  </si>
  <si>
    <t xml:space="preserve">No </t>
  </si>
  <si>
    <t xml:space="preserve">No se encuentran en su plataforma modos de ayuda financiera de ningún  tipo para sus estudiantes. </t>
  </si>
  <si>
    <t xml:space="preserve">Benchmarking plataformas digitales para exposición de proyectos y levantamiento de capital 
 </t>
  </si>
  <si>
    <t>Universidad de La Sabana - Maestría en Periodismo y Comunicación Digital Benchmarking plataformas digitales para levantamiento de capital 
Javier Borda Díaz</t>
  </si>
  <si>
    <t>#</t>
  </si>
  <si>
    <t>Impulsado por fundación sin ánimo de lucro</t>
  </si>
  <si>
    <t>Fecha del desarrollo</t>
  </si>
  <si>
    <t>Descripción</t>
  </si>
  <si>
    <t>Más información</t>
  </si>
  <si>
    <t>Recaudo de dinero aproximado</t>
  </si>
  <si>
    <t>Modelo de negocio (Sin IVA ni cobro financiero)</t>
  </si>
  <si>
    <t>Utilidad para mi trabajo</t>
  </si>
  <si>
    <t>Recibe aportes no monetarios</t>
  </si>
  <si>
    <t>Proyectos financiados solo si se llega a tiempo al objetivo establecido</t>
  </si>
  <si>
    <t>Donación electrónica</t>
  </si>
  <si>
    <t>Temáticas / Categorías</t>
  </si>
  <si>
    <t>Buscador</t>
  </si>
  <si>
    <t>Slider</t>
  </si>
  <si>
    <t>Número  proyectos home</t>
  </si>
  <si>
    <t>Recompensas para donadores</t>
  </si>
  <si>
    <t>Proyectos publicados</t>
  </si>
  <si>
    <t>Días para financiamiento</t>
  </si>
  <si>
    <t>Varios idiomas</t>
  </si>
  <si>
    <t>España y mundial</t>
  </si>
  <si>
    <t>Goteo se define como una red abierta de crowdfunding, colaboraciones y capacitación y líder en innovación social.</t>
  </si>
  <si>
    <t>Tras la plataforma existe una fundación sin ánimo de lucro (con las consecuentes ventajas fiscales para donantes). Esta red ha sido distinguida con el premio ONG del año del Foro Cívico Europeo y con el premio Comunidades Digitales en el último Ars Electronica.
Desde que fue creada a finales del 2011, ha logrado ya dos millones de euros para cofinanciar más de 450 proyectos en ámbitos que van desde lo cultural a lo tecnológico, pasando por lo social, lo ecológico, la educación, la sanidad y la comunicación.</t>
  </si>
  <si>
    <t xml:space="preserve">Crowdfunding y economía colaborativa. 4% en la comisión de la plataforma solo si se llega al éxito de financiación. </t>
  </si>
  <si>
    <t xml:space="preserve">Es un ejemplo exitoso del modelo ‘crowdfunding’ en habla hispana. Y se cimenta en una fundación sin ánimo de lucro, como La Sabana. </t>
  </si>
  <si>
    <t>Múltiples</t>
  </si>
  <si>
    <t xml:space="preserve">Sí </t>
  </si>
  <si>
    <t xml:space="preserve">20 (contando slider) </t>
  </si>
  <si>
    <t>628</t>
  </si>
  <si>
    <t>40 para recaudación mínima y 40 más para recaudación óptima</t>
  </si>
  <si>
    <t>Europa y América Latina</t>
  </si>
  <si>
    <t>Es una plataforma de ‘crowdfunding’ para proyectos creativos, culturales o comunitarios.</t>
  </si>
  <si>
    <t>Es la plataforma de proyectos artísticos de mayor notoriedad en España. Gracias a esta plataforma más de 3.000 proyectos han terminado con éxito. Es la plataforma de proyectos artísticos de mayor notoriedad en España.</t>
  </si>
  <si>
    <t>Crowdfunding. 5% de comisión. Para proyectos que recauden menos de 800 €, cobran un fijo de 50€ + IVA.</t>
  </si>
  <si>
    <t>Es una de las plataformas más exitosas de su género en España y el mundo.  Es punto de referencia.</t>
  </si>
  <si>
    <t>múltiples</t>
  </si>
  <si>
    <t>9</t>
  </si>
  <si>
    <t>3.409</t>
  </si>
  <si>
    <t>40 días</t>
  </si>
  <si>
    <t>España y Latinoamérica</t>
  </si>
  <si>
    <t>http://www.infocrowdsourcing.com/</t>
  </si>
  <si>
    <t>Es una página que además de presentar proyectos es intermediaria de otras de crowdsourcing y crowdfunding</t>
  </si>
  <si>
    <t>Se definen como una comunidad</t>
  </si>
  <si>
    <t>Crowdsourcing y crowdfunding</t>
  </si>
  <si>
    <t xml:space="preserve">Tiene como particularidad apoyo de entidades colombianas como el Departamento de Prosperidad Social, Cámara de Comercio de Caldas y otras como Give to Colombia </t>
  </si>
  <si>
    <t>3</t>
  </si>
  <si>
    <t>Colombia</t>
  </si>
  <si>
    <t>http://www.littlebigmoney.org/es/projects</t>
  </si>
  <si>
    <t>Plataforma de financiación colectiva para proyectos con impacto social y ambiental, varios en Colombia.</t>
  </si>
  <si>
    <t>Esta es una plataforma Colombiana para financiar microempresas con impacto social o ambiental.  Patrocinada por Fundación Ford e impulsada por Fundación Capital. Tiene como particularidad apoyo de entidades colombianas como el Departamento de Prosperidad Social, Cámara de Comercio de Caldas y otras como Give to Colombia (http://www.givetocolombia.org), que acercan la realidad del ‘crowdfunding’ a nuestro país</t>
  </si>
  <si>
    <t>Más de 60 millones de pesos</t>
  </si>
  <si>
    <t xml:space="preserve">Crowdfundings social. Registrarse, enviar un proyecto y realizar una colaboración no tiene costo alguno. Cuando se cumple la meta, se cobra una comisión del 6%. </t>
  </si>
  <si>
    <t xml:space="preserve">Tiene como particularidad apoyo de entidades colombianas como el Departamento de Prosperidad Social, Cámara de Comercio de Caldas y otras como Give to Colombia. Video explicatorio en el home. </t>
  </si>
  <si>
    <t>sí</t>
  </si>
  <si>
    <t>No: solo relacionados con el medioambiente o causas sociales.</t>
  </si>
  <si>
    <t>16</t>
  </si>
  <si>
    <t>Más de 20</t>
  </si>
  <si>
    <t>60</t>
  </si>
  <si>
    <t>España y el mundo</t>
  </si>
  <si>
    <t>http://getyourcause.com/es/about/</t>
  </si>
  <si>
    <t>Indeterminado. Aparentemente, 2013</t>
  </si>
  <si>
    <t xml:space="preserve">Modelo de ‘crowdfunding’ pero no enfocado como la mayoría para  hombres de negocios o emprendedores sino para  “cualquier persona con una meta en la vida y sueños que son viables con un poco de ayuda”.  </t>
  </si>
  <si>
    <t>El diseño de su plataforma web es de los más atractivos y claros. Además, muestra otro perfil del “crowdfunding”, dedicado a otras aspiraciones personales. El diseño de su plataforma web es de los más atractivos y claros. Además, muestra otro perfil del “crowdfunding”, dedicado a otras aspiraciones personales. Parte de un ejemplo claro como historia en el que la gente dio dinero para construir la Estatua de la Libertad</t>
  </si>
  <si>
    <t xml:space="preserve">Crowdfunding. Deduce 5% del total de cada aportación que se reciba para causas personales o creativas y un 1% para causas sociales. Si no se recibe ninguna aportación, no se carga ninguna comisión. </t>
  </si>
  <si>
    <t>Presenta opciones como viajes, eventos, celebraciones… Se sale de lo formal. Presenta donaciones de tipo humanitario (para operaciones, por ejemplo).</t>
  </si>
  <si>
    <t>Sï</t>
  </si>
  <si>
    <t>8</t>
  </si>
  <si>
    <t>España</t>
  </si>
  <si>
    <t>www.kuabol.com</t>
  </si>
  <si>
    <t xml:space="preserve">“Kuabol es una plataforma de ‘crowdfunding’ para conseguir financiación colectiva e impulsar ideas a nivel cultural, empresarial, educativo, social, tecnológico, de investigación, ocio y deporte. </t>
  </si>
  <si>
    <t xml:space="preserve"> Son importantes los servicios adicionales que ofrece porque dan impulso a través de redes sociales.</t>
  </si>
  <si>
    <t xml:space="preserve">Crowdfunding. 40 días de plazo de financiamiento. Si entonces se ha alcanzado el 90% de la financiación, dan 4 días más para lograr el objetivo. </t>
  </si>
  <si>
    <t>Contempla servicios adicionales, como ayuda para producir material audiovisual, comunicación gráfica y corporativa, desarrollo on-line.</t>
  </si>
  <si>
    <t>10</t>
  </si>
  <si>
    <t>40 + 4</t>
  </si>
  <si>
    <t>Español exclusivamente</t>
  </si>
  <si>
    <t>Plataforma que permite invertir online en startups de base tecnológica con la rigurosidad y solidez de un Venture Capital.</t>
  </si>
  <si>
    <t>Una plataforma aparentemente más desarrollada en cuanto a la evaluación de los negocios a apoyar. Habla más en detalle de las características empresariales y de negocio. Habla de Plan de Negocios, de intercambio de opiniones con expertos y, entre lo más llamativo, la exposición a un grupo inversor en España durante dos meses. The Crowd Angel permite a la gente invertir en startups desde 3.000 euros.</t>
  </si>
  <si>
    <t>1.600.000 euros</t>
  </si>
  <si>
    <t xml:space="preserve">Startups. El inversor adquiere participación accionaria en la empresa que invierte. Operaciones divididas en tickets de 3.000€. Los dos que más invierten tienen puesto en el consejo de administración de la empresa. </t>
  </si>
  <si>
    <t xml:space="preserve">Levantamiento de capital por medio de crowdfunding y redes de inversores, sino para startups con un modelo de negocio particular. </t>
  </si>
  <si>
    <t>Empresas de base tecnológica</t>
  </si>
  <si>
    <t>4</t>
  </si>
  <si>
    <t xml:space="preserve">Sí. Participación accionaria. </t>
  </si>
  <si>
    <t>7</t>
  </si>
  <si>
    <t>2 meses. Si se logra antes la financiación, se cierra la operación.</t>
  </si>
  <si>
    <t xml:space="preserve">España </t>
  </si>
  <si>
    <t>http://www.injoinet.com/</t>
  </si>
  <si>
    <t xml:space="preserve">Ofrece formación en estrategias de comunicación orientadas a campañas de financiación colectiva (Crowdfunding) y otras fórmulas de financiación alternativa. </t>
  </si>
  <si>
    <t>Usa técnicas de diseño de servicios, diseño de producto y diseño de negocio.</t>
  </si>
  <si>
    <t xml:space="preserve">Crowdfunding. </t>
  </si>
  <si>
    <t xml:space="preserve"> Valida ideas, utiliza la comunicación y las nuevas tecnologías “para medir las capacidades de éxito de los proyectos de sus clientes, mediante ‘crowdfunding’, ‘Service Design’ y la creación de estrategias y herramientas. Cobran por asesorías y productos de comunicación.  </t>
  </si>
  <si>
    <t>Múltiples (en comunicación)</t>
  </si>
  <si>
    <t>No aplica</t>
  </si>
  <si>
    <t>Universidad de Valencia, España</t>
  </si>
  <si>
    <t>http://www.uniempren.es/</t>
  </si>
  <si>
    <t xml:space="preserve">Sí, con Fundación, aunque cobra por sostenimiento. </t>
  </si>
  <si>
    <t xml:space="preserve">“UNIEMPREN es una plataforma ‘crowdfunding’, desarrollada por la Universitat de València, con la financiación del Ministerio de Educación, en el marco del Programa de Atención Integral y Empleabilidad de los Estudiantes Universitarios”. </t>
  </si>
  <si>
    <t>Es un modelo muy parecido al que se pretende desarrollar en este trabajo: “conseguir financiación para que las personas emprendedoras universitarias puedan desarrollar su proyecto empresarial o social”.</t>
  </si>
  <si>
    <t xml:space="preserve">Crowdfunding universitario. Cobran 5% de comisión y 3% si es para causas sociales. </t>
  </si>
  <si>
    <t xml:space="preserve">Es una plataforma que tiene como cimento una Fundación. Es de la Universidad de Valecia, explica claramente los puntos a seguir y tiene claro su modelo de negocio. </t>
  </si>
  <si>
    <t>40</t>
  </si>
  <si>
    <t>España, global</t>
  </si>
  <si>
    <t>http://www.crowdthinking.org/es</t>
  </si>
  <si>
    <t>Aquí tienen cabida no solo los proyectos de I+D+I, sino que también empresariales, culturales y benéficos, con o sin necesidades de financición.</t>
  </si>
  <si>
    <t>Crowdthinking nació con la intención de apoyar a proyectos de I+D+I (investigacióon, desarrollo e innovación) dentro del mundo universitario. Luego amplió posibilidades. El modelo amplía el apoyo a los emprendedores a contactos con medios de comunicación.</t>
  </si>
  <si>
    <t xml:space="preserve">Crowdfunding. Aparentemente no cobran comisión. </t>
  </si>
  <si>
    <t xml:space="preserve">Se presentan como una plataforma totalmente gratuita. Explica bien los pasos para participar y aviso legal http://www.crowdthinking.org/es/aviso-legal-y-condiciones-de-uso_267 </t>
  </si>
  <si>
    <t>22</t>
  </si>
  <si>
    <t>40, con posibilidad de ampliar el plazo.</t>
  </si>
  <si>
    <t>Colombia, España</t>
  </si>
  <si>
    <t>Herramienta que permite la financiación de proyectos creativos .</t>
  </si>
  <si>
    <t xml:space="preserve">Los proyectos se envían a Sumame.co por realizadores de distintas partes del país y cada uno de ellos es completamente responsable de su diseño. </t>
  </si>
  <si>
    <t>15% de lo recaudado y cubre el cobro de la transacción.  Si no alcanza la meta se les dan créditos a los apoyadores para usarlos en otros proyectos o se les devuelve el dinero.</t>
  </si>
  <si>
    <t xml:space="preserve">Es una plataforma que se enfoca en Colombia. Se aceptan fondos desde 20 mil pesos.  Candidato a la Alcaldía de Bogotá recogió dinero por medio de ella. </t>
  </si>
  <si>
    <t>6</t>
  </si>
  <si>
    <t>13</t>
  </si>
  <si>
    <t xml:space="preserve">60 </t>
  </si>
  <si>
    <t>Fundada por Sara Chavarriaga Restrepo en 2014, esta iniciativa parte de una necesidad: que el tema del crowdfunding sea más conocido en nuestro país.</t>
  </si>
  <si>
    <t xml:space="preserve">Dirige a Indiegogo. Fundada por Sara Chavarriaga Restrepo en 2014, esta iniciativa parte de una necesidad: que el tema del crowdfunding sea más conocido en nuestro país, pues en la medida de que más personas lo conozcan, los proyectos tendrán más posibilidades de ser financiados.
Como el crowdfunding impulsa la creación colectiva, Crowdfunding a la Colombiana pretende lo mismo, así que si tienes sugerencias o proyectos puedes escribir a crowdfundingalacolombiana@gmail.com </t>
  </si>
  <si>
    <t>Presenta información sobre proyectos de crowdfunding en Colombia, testimonios de los que buscan financiación.</t>
  </si>
  <si>
    <t>20</t>
  </si>
  <si>
    <t>Es una plataforma para apoyar financieramente a estudiantes a pagar sus estudios.</t>
  </si>
  <si>
    <t>Busca disminuir los altos niveles de deserción en la educación superior, recaudando fondos a través de crowdfunding o financiación colectiva, para que quienes tienen necesidades económicas puedan continuar sus estudios.Diego Escallón lidera. Cuenta que es para pagar matrículas y auxilio de sostenimiento. Plataforma lanzada en febrero de 2015</t>
  </si>
  <si>
    <t>22 millones de pesos</t>
  </si>
  <si>
    <t xml:space="preserve">Por medio del Crowdfunding recogen dinero para  pagar matrículas.  </t>
  </si>
  <si>
    <t>Es una plataforma para apoyar financieramente a estudiantes a pagar sus estudios. Sirve como referencia.</t>
  </si>
  <si>
    <t>Por averiguar</t>
  </si>
  <si>
    <t>Sí (también por consignación)</t>
  </si>
  <si>
    <t>Educativas</t>
  </si>
  <si>
    <t>Fundación La Chevre, sin ánimo de lucro</t>
  </si>
  <si>
    <t xml:space="preserve">Emplea modalidad de recaudo mínimo y recaudo óptimo, en la que se fijan un valor mínimo y un valor óptimo para el desarrollo de los proyectos. </t>
  </si>
  <si>
    <t xml:space="preserve">En el evento que no se alcance a recaudar el valor mínimo dentro del plazo fijado por La Chèvre, los creadores aún estarán obligados a entregar los incentivos o recompensas estipuladas en el proyecto o de un valor equivalente. </t>
  </si>
  <si>
    <t>Cobro del 15% del recuado total. Se firma un contrato de asocio temporal</t>
  </si>
  <si>
    <t xml:space="preserve">Presenta proyectos colombianos. Define claramente los términos. También sobre datos personales http://www.lachevre.co/terminos.php </t>
  </si>
  <si>
    <t>11</t>
  </si>
  <si>
    <t xml:space="preserve">Indeterminado: Lo pone el autor del proyecto http://lachevre.co/periodicoDetalle.php?idP=2 </t>
  </si>
  <si>
    <t>Colombia, Argentina, Latinoamérica</t>
  </si>
  <si>
    <t>http://www.idea.me/</t>
  </si>
  <si>
    <t>2011. Desde 2013,  en Colombia</t>
  </si>
  <si>
    <t xml:space="preserve">Presenta ideas de América Latina, que llega a Colombia desde Argentina en el año 2013. </t>
  </si>
  <si>
    <t>Proyectos artísticos hasta emprendimientos de impacto social. Se focaliza en proyectos creativos y/o de impacto social en América Latina. No apunta a causas caritativas al 100% como por ejemplo la recaudación de fondos para una operación quirúrgica.</t>
  </si>
  <si>
    <t>Crowdfunding. Recaudación “Todo o Nada no es válida para Colombia”: cobramos un 10% + IVA sobre el total recaudado únicamente de los proyectos que alcancen o superen el 100% de su objetivo económico. Si no, devuelven el dinero.
Recaudación “Todo Suma”: cobramos un 10% + IVA sobre el total recaudado, sin importar el porcentaje recaudado. Proyectos Colombianos: 9.99% sobre el total recaudado (IVA incluido)</t>
  </si>
  <si>
    <t>Es para emprendedores latinoamericanos. Dicen que su plataforma Educa, financia, une y difunde. Presenta varias opciones de negocio.</t>
  </si>
  <si>
    <t>55 días para modalidad Todo o nada y 65 para modalidad todo suma</t>
  </si>
  <si>
    <t xml:space="preserve">Colombia </t>
  </si>
  <si>
    <t>https://angel.co/</t>
  </si>
  <si>
    <t>Página para inversionistas  de starups y reclutadores de empleos</t>
  </si>
  <si>
    <t>Escrita en inglés, enfocada en startups</t>
  </si>
  <si>
    <t>Más de Us 400 millones</t>
  </si>
  <si>
    <t>Variado</t>
  </si>
  <si>
    <t>punto de referencia de una de las páginas que más levanta capital en el mundo</t>
  </si>
  <si>
    <t>0</t>
  </si>
  <si>
    <t>más 675</t>
  </si>
  <si>
    <t>www.grow.ly/es</t>
  </si>
  <si>
    <t>Plataforma de financiación participativa</t>
  </si>
  <si>
    <t>Plataforma de crowdlending online donde un número de personas prestan directamente a empresas financiando sus proyectos de crecimiento</t>
  </si>
  <si>
    <t>Dinero prestado: 1.377.000 euros</t>
  </si>
  <si>
    <t>0.85 anual sobre el préstamo</t>
  </si>
  <si>
    <t>Presenta otra alternativa de apalancamiento de capital digital.</t>
  </si>
  <si>
    <t>5</t>
  </si>
  <si>
    <t>Cobro de intereses</t>
  </si>
  <si>
    <t>46</t>
  </si>
  <si>
    <t>Estados Unidos, mundial</t>
  </si>
  <si>
    <t>https://www.kickstarter.com/</t>
  </si>
  <si>
    <t>Sitio web de micromecenazgo para proyectos creativos</t>
  </si>
  <si>
    <t>Los proyectos no pueden utilizarse para recaudar fondos para obras benéficas, ofrecer incentivos financieros ni involucrar artículos prohibidos.</t>
  </si>
  <si>
    <t>230 millones de dólares</t>
  </si>
  <si>
    <t>Kickstarter toma un 5% de los fondos recaudados; Amazon cobra un 3–5% adicional. Modalidad todo o nada</t>
  </si>
  <si>
    <t>El punto más alto de referencia para el levantamiento  de capital digital. Fuente académica</t>
  </si>
  <si>
    <t>17</t>
  </si>
  <si>
    <t>94.000</t>
  </si>
  <si>
    <t>Lo determina el autor del proyecto, pero están entre 1 y 60 días.</t>
  </si>
  <si>
    <t>Colombia, América Latina</t>
  </si>
  <si>
    <t>http://www.givetocolombia.org/</t>
  </si>
  <si>
    <t>Organización exenta de impuestos que facilita la canalización de recursos hacia proyectos de alto impacto social en Colombia y América Latina que apoya a littlebigmoney.</t>
  </si>
  <si>
    <t>Articula y apoya la colaboración entre entidades del sector público, privado e internacional con el fin de generar soluciones de inversión social estratégicas para beneficiar a las poblaciones más vulnerables de Colombia, promoviendo la paz y igualdad y prosperidad.</t>
  </si>
  <si>
    <t>20 millones de dólares</t>
  </si>
  <si>
    <t xml:space="preserve">Inversión social. </t>
  </si>
  <si>
    <t xml:space="preserve">La organización concentra sus esfuerzos en tres pilares estratégicos: Educación, Salud y Nutrición, y Desarrollo Económico y Social. Tiene alianzas empresariales para conseguir fondos.  </t>
  </si>
  <si>
    <t>Múltiples, sociales, educativas.</t>
  </si>
  <si>
    <t>175</t>
  </si>
  <si>
    <t xml:space="preserve">Estados Unidos, global. </t>
  </si>
  <si>
    <t xml:space="preserve">Modelo de crowdfunding. </t>
  </si>
  <si>
    <t xml:space="preserve">Nació con la idea de apoyar el cine independiente. </t>
  </si>
  <si>
    <t>56.5 millones de dólares</t>
  </si>
  <si>
    <t>5% sobre lo financiado. Cobra comisión del 9% sobre los fondos, aunque si logra objetivo, reembolsa un 5% del monto, cobrando solo un 4% de comisión. Si no alcanza la meta, los contribuyentes pueden donar lo que pusieron sin cargo o pedir su devolución con un cobro del  9%. Cobro de U$ 25 por transferencia a su cuenta fuera de USA</t>
  </si>
  <si>
    <t xml:space="preserve">Es una plataforna ícono en el mundo, está en español </t>
  </si>
  <si>
    <t>60 ó más gracias a varios slider</t>
  </si>
  <si>
    <t>200.000</t>
  </si>
  <si>
    <t>Crowdsourcing, red de contactos</t>
  </si>
  <si>
    <t>Nace con la idea de conectar talentos con base en conocimiento y el cambio de la sociedad.</t>
  </si>
  <si>
    <t>‘Vendemos patrocinios en universidades que dejan entradas económicas y vendemos programas de innovación abierta a compañías. Anualmente gastamos cerca de 4 millones de pesos en servidores. Los organizadores de eventos reciben 15 % y los mentores, de acuerdo con cada proyecto, 15 % utilidades más bonos’.</t>
  </si>
  <si>
    <t xml:space="preserve">Es colombiana, habla de comunidad, con propósitos alejados de la pura utilidad. </t>
  </si>
  <si>
    <t>NO</t>
  </si>
  <si>
    <t>616</t>
  </si>
  <si>
    <t>www.filmantropo.org</t>
  </si>
  <si>
    <t>Crowdfunding basado en recompensa dedicado exclusivamente para proyectos cinematográficos</t>
  </si>
  <si>
    <t>Nace con el objetivo de estimular la creación y consumo de material fílmico y audiovisual en Colombia.</t>
  </si>
  <si>
    <t>El uso de nuestra plataforma genera un cobro del 5% sobre el total del valor recaudado, más los costos financieros de las transacciones, que son el 4.5% de la transacción más $500 pesos.
Cada proyecto tendrá un tiempo al aire máximo de 6 meses, durante este periodo se podrá eliminar la publicación de la plataforma si: el proyecto logra más del 100%
</t>
  </si>
  <si>
    <t xml:space="preserve">Es colombiana, habla de una comunidad particular.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</si>
</sst>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240A]\ #,##0"/>
    <numFmt numFmtId="165" formatCode="_-[$€-2]\ * #,##0.00_-;\-[$€-2]\ * #,##0.00_-;_-[$€-2]\ * &quot;-&quot;??_-;_-@"/>
  </numFmts>
  <fonts count="14">
    <font>
      <sz val="11.0"/>
      <color rgb="FF000000"/>
      <name val="Calibri"/>
    </font>
    <font>
      <sz val="11.0"/>
      <color rgb="FF000000"/>
      <name val="Arial"/>
    </font>
    <font>
      <sz val="10.0"/>
      <color rgb="FF000000"/>
      <name val="Arial"/>
    </font>
    <font>
      <b/>
      <sz val="16.0"/>
      <color rgb="FF000000"/>
      <name val="Arial"/>
    </font>
    <font/>
    <font>
      <b/>
      <sz val="11.0"/>
      <name val="Arial"/>
    </font>
    <font>
      <u/>
      <sz val="11.0"/>
      <color rgb="FF000000"/>
      <name val="Arial"/>
    </font>
    <font>
      <sz val="10.0"/>
      <name val="Arial"/>
    </font>
    <font>
      <u/>
      <sz val="10.0"/>
      <color rgb="FF000000"/>
      <name val="Arial"/>
    </font>
    <font>
      <u/>
      <sz val="10.0"/>
      <color rgb="FF000000"/>
      <name val="Arial"/>
    </font>
    <font>
      <u/>
      <sz val="10.0"/>
      <color rgb="FF0000FF"/>
      <name val="Arial"/>
    </font>
    <font>
      <u/>
      <sz val="11.0"/>
      <color rgb="FF0000FF"/>
      <name val="Calibri"/>
    </font>
    <font>
      <sz val="12.0"/>
      <color rgb="FF000000"/>
      <name val="Arial"/>
    </font>
    <font>
      <sz val="11.0"/>
      <color rgb="FF0000FF"/>
      <name val="Calibri"/>
    </font>
  </fonts>
  <fills count="5">
    <fill>
      <patternFill patternType="none"/>
    </fill>
    <fill>
      <patternFill patternType="lightGray"/>
    </fill>
    <fill>
      <patternFill patternType="solid">
        <fgColor rgb="FFB8CCE4"/>
        <bgColor rgb="FFB8CCE4"/>
      </patternFill>
    </fill>
    <fill>
      <patternFill patternType="solid">
        <fgColor rgb="FFC6D9F0"/>
        <bgColor rgb="FFC6D9F0"/>
      </patternFill>
    </fill>
    <fill>
      <patternFill patternType="solid">
        <fgColor rgb="FF99CCFF"/>
        <bgColor rgb="FF99CCFF"/>
      </patternFill>
    </fill>
  </fills>
  <borders count="12">
    <border>
      <left/>
      <right/>
      <top/>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ttom/>
    </border>
    <border>
      <left style="thin">
        <color rgb="FFFFFFFF"/>
      </left>
      <right/>
      <top style="thin">
        <color rgb="FFFFFFFF"/>
      </top>
      <bottom style="thin">
        <color rgb="FFFFFFFF"/>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right style="thin">
        <color rgb="FFFFFFFF"/>
      </right>
      <top style="thin">
        <color rgb="FFFFFFFF"/>
      </top>
      <bottom style="thin">
        <color rgb="FFFFFFFF"/>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5">
    <xf borderId="0" fillId="0" fontId="0" numFmtId="0" xfId="0" applyAlignment="1" applyFont="1">
      <alignment/>
    </xf>
    <xf borderId="0" fillId="0" fontId="1" numFmtId="0" xfId="0" applyFont="1"/>
    <xf borderId="1" fillId="0" fontId="1" numFmtId="0" xfId="0" applyBorder="1" applyFont="1"/>
    <xf borderId="2" fillId="0" fontId="1" numFmtId="0" xfId="0" applyAlignment="1" applyBorder="1" applyFont="1">
      <alignment horizontal="center" vertical="center"/>
    </xf>
    <xf borderId="2" fillId="0" fontId="1" numFmtId="0" xfId="0" applyAlignment="1" applyBorder="1" applyFont="1">
      <alignment horizontal="center"/>
    </xf>
    <xf borderId="2" fillId="0" fontId="1" numFmtId="0" xfId="0" applyBorder="1" applyFont="1"/>
    <xf borderId="3" fillId="0" fontId="1" numFmtId="0" xfId="0" applyBorder="1" applyFont="1"/>
    <xf borderId="2" fillId="0" fontId="1" numFmtId="49" xfId="0" applyAlignment="1" applyBorder="1" applyFont="1" applyNumberFormat="1">
      <alignment horizontal="center"/>
    </xf>
    <xf borderId="2" fillId="0" fontId="2" numFmtId="0" xfId="0" applyAlignment="1" applyBorder="1" applyFont="1">
      <alignment vertical="top"/>
    </xf>
    <xf borderId="4" fillId="0" fontId="3" numFmtId="0" xfId="0" applyAlignment="1" applyBorder="1" applyFont="1">
      <alignment horizontal="center" vertical="center" wrapText="1"/>
    </xf>
    <xf borderId="5" fillId="0" fontId="4" numFmtId="0" xfId="0" applyBorder="1" applyFont="1"/>
    <xf borderId="2" fillId="0" fontId="1" numFmtId="0" xfId="0" applyAlignment="1" applyBorder="1" applyFont="1">
      <alignment vertical="top"/>
    </xf>
    <xf borderId="6" fillId="0" fontId="4" numFmtId="0" xfId="0" applyBorder="1" applyFont="1"/>
    <xf borderId="1" fillId="0" fontId="1" numFmtId="0" xfId="0" applyAlignment="1" applyBorder="1" applyFont="1">
      <alignment vertical="top"/>
    </xf>
    <xf borderId="0" fillId="0" fontId="0" numFmtId="0" xfId="0" applyFont="1"/>
    <xf borderId="4" fillId="0" fontId="3" numFmtId="0" xfId="0" applyAlignment="1" applyBorder="1" applyFont="1">
      <alignment horizontal="center" vertical="center" wrapText="1"/>
    </xf>
    <xf borderId="7" fillId="0" fontId="1" numFmtId="0" xfId="0" applyAlignment="1" applyBorder="1" applyFont="1">
      <alignment vertical="top"/>
    </xf>
    <xf borderId="8" fillId="0" fontId="4" numFmtId="0" xfId="0" applyBorder="1" applyFont="1"/>
    <xf borderId="9" fillId="0" fontId="4" numFmtId="0" xfId="0" applyBorder="1" applyFont="1"/>
    <xf borderId="10" fillId="0" fontId="4" numFmtId="0" xfId="0" applyBorder="1" applyFont="1"/>
    <xf borderId="0" fillId="0" fontId="1" numFmtId="0" xfId="0" applyAlignment="1" applyFont="1">
      <alignment horizontal="center"/>
    </xf>
    <xf borderId="3" fillId="0" fontId="1" numFmtId="0" xfId="0" applyAlignment="1" applyBorder="1" applyFont="1">
      <alignment horizontal="center"/>
    </xf>
    <xf borderId="11" fillId="2" fontId="5" numFmtId="0" xfId="0" applyAlignment="1" applyBorder="1" applyFill="1" applyFont="1">
      <alignment horizontal="center" vertical="center" wrapText="1"/>
    </xf>
    <xf borderId="11" fillId="2" fontId="5" numFmtId="0" xfId="0" applyAlignment="1" applyBorder="1" applyFont="1">
      <alignment horizontal="center" vertical="center" wrapText="1"/>
    </xf>
    <xf borderId="11" fillId="0" fontId="1" numFmtId="0" xfId="0" applyAlignment="1" applyBorder="1" applyFont="1">
      <alignment horizontal="center" vertical="center" wrapText="1"/>
    </xf>
    <xf borderId="11" fillId="0" fontId="1" numFmtId="0" xfId="0" applyAlignment="1" applyBorder="1" applyFont="1">
      <alignment horizontal="center" vertical="center"/>
    </xf>
    <xf borderId="11" fillId="0" fontId="6" numFmtId="0" xfId="0" applyAlignment="1" applyBorder="1" applyFont="1">
      <alignment horizontal="center" vertical="center"/>
    </xf>
    <xf borderId="11" fillId="0" fontId="1" numFmtId="0" xfId="0" applyAlignment="1" applyBorder="1" applyFont="1">
      <alignment horizontal="left" vertical="center" wrapText="1"/>
    </xf>
    <xf borderId="11" fillId="0" fontId="1" numFmtId="0" xfId="0" applyAlignment="1" applyBorder="1" applyFont="1">
      <alignment horizontal="center" vertical="center" wrapText="1"/>
    </xf>
    <xf borderId="11" fillId="0" fontId="1" numFmtId="0" xfId="0" applyAlignment="1" applyBorder="1" applyFont="1">
      <alignment horizontal="left" vertical="center"/>
    </xf>
    <xf borderId="11" fillId="0" fontId="1" numFmtId="0" xfId="0" applyAlignment="1" applyBorder="1" applyFont="1">
      <alignment horizontal="center" vertical="center"/>
    </xf>
    <xf borderId="11" fillId="3" fontId="5" numFmtId="0" xfId="0" applyAlignment="1" applyBorder="1" applyFill="1" applyFont="1">
      <alignment horizontal="center" vertical="center" wrapText="1"/>
    </xf>
    <xf borderId="11" fillId="3" fontId="5" numFmtId="49" xfId="0" applyAlignment="1" applyBorder="1" applyFont="1" applyNumberFormat="1">
      <alignment horizontal="center" vertical="center" wrapText="1"/>
    </xf>
    <xf borderId="11" fillId="4" fontId="5" numFmtId="0" xfId="0" applyAlignment="1" applyBorder="1" applyFill="1" applyFont="1">
      <alignment horizontal="center" vertical="center" wrapText="1"/>
    </xf>
    <xf borderId="11" fillId="4" fontId="5" numFmtId="49" xfId="0" applyAlignment="1" applyBorder="1" applyFont="1" applyNumberFormat="1">
      <alignment horizontal="center" vertical="center" wrapText="1"/>
    </xf>
    <xf borderId="3" fillId="0" fontId="2" numFmtId="0" xfId="0" applyBorder="1" applyFont="1"/>
    <xf borderId="11" fillId="0" fontId="7" numFmtId="0" xfId="0" applyAlignment="1" applyBorder="1" applyFont="1">
      <alignment horizontal="center" vertical="center"/>
    </xf>
    <xf borderId="11" fillId="0" fontId="2" numFmtId="164" xfId="0" applyAlignment="1" applyBorder="1" applyFont="1" applyNumberFormat="1">
      <alignment horizontal="center" vertical="center" wrapText="1"/>
    </xf>
    <xf borderId="11" fillId="0" fontId="8" numFmtId="164" xfId="0" applyAlignment="1" applyBorder="1" applyFont="1" applyNumberFormat="1">
      <alignment horizontal="center" vertical="center" wrapText="1"/>
    </xf>
    <xf borderId="11" fillId="0" fontId="2" numFmtId="49" xfId="0" applyAlignment="1" applyBorder="1" applyFont="1" applyNumberFormat="1">
      <alignment horizontal="left" vertical="center" wrapText="1"/>
    </xf>
    <xf borderId="11" fillId="0" fontId="7" numFmtId="165" xfId="0" applyAlignment="1" applyBorder="1" applyFont="1" applyNumberFormat="1">
      <alignment vertical="center"/>
    </xf>
    <xf borderId="11" fillId="0" fontId="7" numFmtId="0" xfId="0" applyAlignment="1" applyBorder="1" applyFont="1">
      <alignment horizontal="left" vertical="center" wrapText="1"/>
    </xf>
    <xf borderId="11" fillId="0" fontId="7" numFmtId="49" xfId="0" applyAlignment="1" applyBorder="1" applyFont="1" applyNumberFormat="1">
      <alignment horizontal="center" vertical="center" wrapText="1"/>
    </xf>
    <xf borderId="11" fillId="0" fontId="7" numFmtId="49" xfId="0" applyAlignment="1" applyBorder="1" applyFont="1" applyNumberFormat="1">
      <alignment horizontal="center" vertical="center"/>
    </xf>
    <xf borderId="11" fillId="0" fontId="2" numFmtId="49" xfId="0" applyAlignment="1" applyBorder="1" applyFont="1" applyNumberFormat="1">
      <alignment horizontal="center" vertical="center" wrapText="1"/>
    </xf>
    <xf borderId="7" fillId="0" fontId="2" numFmtId="0" xfId="0" applyAlignment="1" applyBorder="1" applyFont="1">
      <alignment vertical="top"/>
    </xf>
    <xf borderId="1" fillId="0" fontId="2" numFmtId="0" xfId="0" applyAlignment="1" applyBorder="1" applyFont="1">
      <alignment vertical="top"/>
    </xf>
    <xf borderId="1" fillId="0" fontId="2" numFmtId="0" xfId="0" applyBorder="1" applyFont="1"/>
    <xf borderId="11" fillId="0" fontId="2" numFmtId="0" xfId="0" applyAlignment="1" applyBorder="1" applyFont="1">
      <alignment horizontal="center" vertical="center"/>
    </xf>
    <xf borderId="11" fillId="0" fontId="2" numFmtId="49" xfId="0" applyAlignment="1" applyBorder="1" applyFont="1" applyNumberFormat="1">
      <alignment horizontal="center" vertical="center"/>
    </xf>
    <xf borderId="11" fillId="0" fontId="2" numFmtId="0" xfId="0" applyAlignment="1" applyBorder="1" applyFont="1">
      <alignment horizontal="center" vertical="center" wrapText="1"/>
    </xf>
    <xf borderId="11" fillId="0" fontId="2" numFmtId="3" xfId="0" applyAlignment="1" applyBorder="1" applyFont="1" applyNumberFormat="1">
      <alignment horizontal="center" vertical="center" wrapText="1"/>
    </xf>
    <xf borderId="11" fillId="0" fontId="9" numFmtId="164" xfId="0" applyAlignment="1" applyBorder="1" applyFont="1" applyNumberFormat="1">
      <alignment horizontal="center" vertical="center" wrapText="1"/>
    </xf>
    <xf borderId="11" fillId="0" fontId="2" numFmtId="49" xfId="0" applyAlignment="1" applyBorder="1" applyFont="1" applyNumberFormat="1">
      <alignment horizontal="center" vertical="center" wrapText="1"/>
    </xf>
    <xf borderId="11" fillId="0" fontId="10" numFmtId="0" xfId="0" applyAlignment="1" applyBorder="1" applyFont="1">
      <alignment horizontal="center" vertical="center" wrapText="1"/>
    </xf>
    <xf borderId="11" fillId="0" fontId="11" numFmtId="0" xfId="0" applyAlignment="1" applyBorder="1" applyFont="1">
      <alignment horizontal="center" vertical="center" wrapText="1"/>
    </xf>
    <xf borderId="0" fillId="0" fontId="12" numFmtId="0" xfId="0" applyAlignment="1" applyFont="1">
      <alignment wrapText="1"/>
    </xf>
    <xf borderId="11" fillId="0" fontId="2" numFmtId="0" xfId="0" applyAlignment="1" applyBorder="1" applyFont="1">
      <alignment horizontal="center" vertical="center" wrapText="1"/>
    </xf>
    <xf borderId="11" fillId="0" fontId="13" numFmtId="0" xfId="0" applyAlignment="1" applyBorder="1" applyFont="1">
      <alignment horizontal="center" vertical="center" wrapText="1"/>
    </xf>
    <xf borderId="11" fillId="0" fontId="2" numFmtId="49" xfId="0" applyAlignment="1" applyBorder="1" applyFont="1" applyNumberFormat="1">
      <alignment horizontal="left" vertical="center" wrapText="1"/>
    </xf>
    <xf borderId="0" fillId="0" fontId="12" numFmtId="0" xfId="0" applyAlignment="1" applyFont="1">
      <alignment wrapText="1"/>
    </xf>
    <xf borderId="11" fillId="0" fontId="7" numFmtId="0" xfId="0" applyAlignment="1" applyBorder="1" applyFont="1">
      <alignment horizontal="left" vertical="center" wrapText="1"/>
    </xf>
    <xf borderId="1" fillId="0" fontId="1" numFmtId="0" xfId="0" applyAlignment="1" applyBorder="1" applyFont="1">
      <alignment horizontal="center" vertical="center"/>
    </xf>
    <xf borderId="1" fillId="0" fontId="1" numFmtId="0" xfId="0" applyAlignment="1" applyBorder="1" applyFont="1">
      <alignment horizontal="center"/>
    </xf>
    <xf borderId="1" fillId="0" fontId="1" numFmtId="49" xfId="0" applyAlignment="1" applyBorder="1" applyFont="1" applyNumberFormat="1">
      <alignment horizontal="center"/>
    </xf>
  </cellXfs>
  <cellStyles count="1">
    <cellStyle xfId="0" name="Normal" builtinId="0"/>
  </cellStyles>
  <dxfs count="1">
    <dxf>
      <font/>
      <fill>
        <patternFill patternType="solid">
          <fgColor rgb="FFB7E1CD"/>
          <bgColor rgb="FFB7E1CD"/>
        </patternFill>
      </fill>
      <alignment/>
      <border>
        <left/>
        <right/>
        <top/>
        <bottom/>
      </border>
    </dxf>
  </dxfs>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customXml" Target="../customXml/item3.xml"/><Relationship Id="rId2" Type="http://schemas.openxmlformats.org/officeDocument/2006/relationships/sharedStrings" Target="sharedStrings.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www.uniandes.edu.co/" TargetMode="External"/><Relationship Id="rId2" Type="http://schemas.openxmlformats.org/officeDocument/2006/relationships/hyperlink" Target="http://www.unisabana.edu.co/" TargetMode="External"/><Relationship Id="rId3" Type="http://schemas.openxmlformats.org/officeDocument/2006/relationships/hyperlink" Target="http://www.uninorte.edu.co/" TargetMode="External"/><Relationship Id="rId4" Type="http://schemas.openxmlformats.org/officeDocument/2006/relationships/hyperlink" Target="http://www.urosario.edu.co/" TargetMode="External"/><Relationship Id="rId5" Type="http://schemas.openxmlformats.org/officeDocument/2006/relationships/hyperlink" Target="http://www.univalle.edu.co/" TargetMode="External"/><Relationship Id="rId6" Type="http://schemas.openxmlformats.org/officeDocument/2006/relationships/hyperlink" Target="http://www.uis.edu.co/"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goteo.org/" TargetMode="External"/><Relationship Id="rId2" Type="http://schemas.openxmlformats.org/officeDocument/2006/relationships/hyperlink" Target="http://www.verkami.com/" TargetMode="External"/><Relationship Id="rId3" Type="http://schemas.openxmlformats.org/officeDocument/2006/relationships/hyperlink" Target="https://www.thecrowdangel.com/" TargetMode="External"/><Relationship Id="rId4" Type="http://schemas.openxmlformats.org/officeDocument/2006/relationships/hyperlink" Target="http://www.crowdthinking.org/es" TargetMode="External"/><Relationship Id="rId11" Type="http://schemas.openxmlformats.org/officeDocument/2006/relationships/hyperlink" Target="http://www.filmantropo.org" TargetMode="External"/><Relationship Id="rId10" Type="http://schemas.openxmlformats.org/officeDocument/2006/relationships/hyperlink" Target="http://www.p4s.co/" TargetMode="External"/><Relationship Id="rId12" Type="http://schemas.openxmlformats.org/officeDocument/2006/relationships/drawing" Target="../drawings/drawing2.xml"/><Relationship Id="rId9" Type="http://schemas.openxmlformats.org/officeDocument/2006/relationships/hyperlink" Target="https://www.indiegogo.com/" TargetMode="External"/><Relationship Id="rId5" Type="http://schemas.openxmlformats.org/officeDocument/2006/relationships/hyperlink" Target="http://www.sumame.co/es" TargetMode="External"/><Relationship Id="rId6" Type="http://schemas.openxmlformats.org/officeDocument/2006/relationships/hyperlink" Target="http://www.crowdfundingalacolombiana.com/" TargetMode="External"/><Relationship Id="rId7" Type="http://schemas.openxmlformats.org/officeDocument/2006/relationships/hyperlink" Target="http://fundacionhelp.org/" TargetMode="External"/><Relationship Id="rId8" Type="http://schemas.openxmlformats.org/officeDocument/2006/relationships/hyperlink" Target="http://www.lachevre.c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8.88"/>
    <col customWidth="1" min="2" max="2" width="10.88"/>
    <col customWidth="1" min="3" max="3" width="8.88"/>
    <col customWidth="1" min="4" max="4" width="34.0"/>
    <col customWidth="1" min="5" max="5" width="18.38"/>
    <col customWidth="1" min="6" max="6" width="12.88"/>
    <col customWidth="1" min="7" max="7" width="12.13"/>
    <col customWidth="1" min="8" max="8" width="16.75"/>
    <col customWidth="1" min="9" max="9" width="42.63"/>
    <col customWidth="1" min="10" max="10" width="11.88"/>
    <col customWidth="1" min="11" max="11" width="43.13"/>
    <col customWidth="1" min="12" max="12" width="9.75"/>
    <col customWidth="1" min="13" max="22" width="8.88"/>
    <col customWidth="1" min="23" max="34" width="13.25"/>
  </cols>
  <sheetData>
    <row r="1" ht="48.0" customHeight="1">
      <c r="A1" s="1"/>
      <c r="B1" s="6"/>
      <c r="C1" s="9" t="s">
        <v>0</v>
      </c>
      <c r="D1" s="10"/>
      <c r="E1" s="10"/>
      <c r="F1" s="10"/>
      <c r="G1" s="10"/>
      <c r="H1" s="10"/>
      <c r="I1" s="10"/>
      <c r="J1" s="10"/>
      <c r="K1" s="10"/>
      <c r="L1" s="12"/>
      <c r="M1" s="15"/>
      <c r="N1" s="10"/>
      <c r="O1" s="10"/>
      <c r="P1" s="10"/>
      <c r="Q1" s="10"/>
      <c r="R1" s="10"/>
      <c r="S1" s="10"/>
      <c r="T1" s="10"/>
      <c r="U1" s="10"/>
      <c r="V1" s="10"/>
      <c r="W1" s="10"/>
      <c r="X1" s="12"/>
      <c r="Y1" s="16"/>
      <c r="Z1" s="13"/>
      <c r="AA1" s="2"/>
      <c r="AB1" s="14"/>
      <c r="AC1" s="14"/>
      <c r="AD1" s="14"/>
      <c r="AE1" s="14"/>
      <c r="AF1" s="14"/>
      <c r="AG1" s="14"/>
      <c r="AH1" s="14"/>
    </row>
    <row r="2" ht="27.0" customHeight="1">
      <c r="A2" s="1"/>
      <c r="B2" s="6"/>
      <c r="C2" s="17"/>
      <c r="D2" s="18"/>
      <c r="E2" s="18"/>
      <c r="F2" s="18"/>
      <c r="G2" s="18"/>
      <c r="H2" s="18"/>
      <c r="I2" s="18"/>
      <c r="J2" s="18"/>
      <c r="K2" s="18"/>
      <c r="L2" s="19"/>
      <c r="M2" s="17"/>
      <c r="N2" s="18"/>
      <c r="O2" s="18"/>
      <c r="P2" s="18"/>
      <c r="Q2" s="18"/>
      <c r="R2" s="18"/>
      <c r="S2" s="18"/>
      <c r="T2" s="18"/>
      <c r="U2" s="18"/>
      <c r="V2" s="18"/>
      <c r="W2" s="18"/>
      <c r="X2" s="19"/>
      <c r="Y2" s="16"/>
      <c r="Z2" s="13"/>
      <c r="AA2" s="2"/>
      <c r="AB2" s="14"/>
      <c r="AC2" s="14"/>
      <c r="AD2" s="14"/>
      <c r="AE2" s="14"/>
      <c r="AF2" s="14"/>
      <c r="AG2" s="14"/>
      <c r="AH2" s="14"/>
    </row>
    <row r="3" ht="14.25" customHeight="1">
      <c r="A3" s="1"/>
      <c r="B3" s="1"/>
      <c r="C3" s="1"/>
      <c r="D3" s="1"/>
      <c r="E3" s="1"/>
      <c r="F3" s="1"/>
      <c r="G3" s="1"/>
      <c r="H3" s="1"/>
      <c r="I3" s="1"/>
      <c r="J3" s="20"/>
      <c r="K3" s="1"/>
      <c r="L3" s="1"/>
      <c r="M3" s="1"/>
      <c r="N3" s="1"/>
      <c r="O3" s="1"/>
      <c r="P3" s="14"/>
      <c r="Q3" s="14"/>
      <c r="R3" s="14"/>
      <c r="S3" s="14"/>
      <c r="T3" s="14"/>
      <c r="U3" s="14"/>
      <c r="V3" s="14"/>
      <c r="W3" s="14"/>
      <c r="X3" s="14"/>
      <c r="Y3" s="14"/>
      <c r="Z3" s="14"/>
      <c r="AA3" s="14"/>
      <c r="AB3" s="14"/>
      <c r="AC3" s="14"/>
      <c r="AD3" s="14"/>
      <c r="AE3" s="14"/>
      <c r="AF3" s="14"/>
      <c r="AG3" s="14"/>
      <c r="AH3" s="14"/>
    </row>
    <row r="4" ht="78.0" customHeight="1">
      <c r="A4" s="21"/>
      <c r="B4" s="22" t="s">
        <v>1</v>
      </c>
      <c r="C4" s="22" t="s">
        <v>2</v>
      </c>
      <c r="D4" s="22" t="s">
        <v>3</v>
      </c>
      <c r="E4" s="22" t="s">
        <v>4</v>
      </c>
      <c r="F4" s="22" t="s">
        <v>5</v>
      </c>
      <c r="G4" s="22" t="s">
        <v>6</v>
      </c>
      <c r="H4" s="22" t="s">
        <v>7</v>
      </c>
      <c r="I4" s="22" t="s">
        <v>8</v>
      </c>
      <c r="J4" s="22" t="s">
        <v>9</v>
      </c>
      <c r="K4" s="22" t="s">
        <v>10</v>
      </c>
      <c r="L4" s="22" t="s">
        <v>11</v>
      </c>
      <c r="M4" s="23" t="s">
        <v>12</v>
      </c>
      <c r="N4" s="13"/>
      <c r="O4" s="2"/>
      <c r="P4" s="14"/>
      <c r="Q4" s="14"/>
      <c r="R4" s="14"/>
      <c r="S4" s="14"/>
      <c r="T4" s="14"/>
      <c r="U4" s="14"/>
      <c r="V4" s="14"/>
      <c r="W4" s="14"/>
      <c r="X4" s="14"/>
      <c r="Y4" s="14"/>
      <c r="Z4" s="14"/>
      <c r="AA4" s="14"/>
      <c r="AB4" s="14"/>
      <c r="AC4" s="14"/>
      <c r="AD4" s="14"/>
      <c r="AE4" s="14"/>
      <c r="AF4" s="14"/>
      <c r="AG4" s="14"/>
      <c r="AH4" s="14"/>
    </row>
    <row r="5" ht="99.0" customHeight="1">
      <c r="A5" s="1"/>
      <c r="B5" s="24" t="s">
        <v>13</v>
      </c>
      <c r="C5" s="25" t="s">
        <v>14</v>
      </c>
      <c r="D5" s="26" t="str">
        <f>HYPERLINK("http://www.uniandes.edu.co/","www.uniandes.edu.co/")</f>
        <v>www.uniandes.edu.co/</v>
      </c>
      <c r="E5" s="25" t="s">
        <v>15</v>
      </c>
      <c r="F5" s="24" t="s">
        <v>16</v>
      </c>
      <c r="G5" s="25" t="s">
        <v>16</v>
      </c>
      <c r="H5" s="27" t="s">
        <v>17</v>
      </c>
      <c r="I5" s="27" t="s">
        <v>18</v>
      </c>
      <c r="J5" s="24" t="s">
        <v>16</v>
      </c>
      <c r="K5" s="27" t="s">
        <v>19</v>
      </c>
      <c r="L5" s="28" t="s">
        <v>16</v>
      </c>
      <c r="M5" s="28" t="s">
        <v>15</v>
      </c>
      <c r="N5" s="1"/>
      <c r="O5" s="1"/>
      <c r="P5" s="14"/>
      <c r="Q5" s="14"/>
      <c r="R5" s="14"/>
      <c r="S5" s="14"/>
      <c r="T5" s="14"/>
      <c r="U5" s="14"/>
      <c r="V5" s="14"/>
      <c r="W5" s="14"/>
      <c r="X5" s="14"/>
      <c r="Y5" s="14"/>
      <c r="Z5" s="14"/>
      <c r="AA5" s="14"/>
      <c r="AB5" s="14"/>
      <c r="AC5" s="14"/>
      <c r="AD5" s="14"/>
      <c r="AE5" s="14"/>
      <c r="AF5" s="14"/>
      <c r="AG5" s="14"/>
      <c r="AH5" s="14"/>
    </row>
    <row r="6" ht="107.25" customHeight="1">
      <c r="A6" s="1"/>
      <c r="B6" s="24" t="s">
        <v>20</v>
      </c>
      <c r="C6" s="25" t="s">
        <v>21</v>
      </c>
      <c r="D6" s="25" t="s">
        <v>22</v>
      </c>
      <c r="E6" s="24" t="s">
        <v>23</v>
      </c>
      <c r="F6" s="24" t="s">
        <v>16</v>
      </c>
      <c r="G6" s="25" t="s">
        <v>16</v>
      </c>
      <c r="H6" s="27" t="s">
        <v>24</v>
      </c>
      <c r="I6" s="29" t="s">
        <v>25</v>
      </c>
      <c r="J6" s="24" t="s">
        <v>16</v>
      </c>
      <c r="K6" s="27" t="s">
        <v>26</v>
      </c>
      <c r="L6" s="24" t="s">
        <v>15</v>
      </c>
      <c r="M6" s="28" t="s">
        <v>15</v>
      </c>
      <c r="N6" s="1"/>
      <c r="O6" s="1"/>
      <c r="P6" s="14"/>
      <c r="Q6" s="14"/>
      <c r="R6" s="14"/>
      <c r="S6" s="14"/>
      <c r="T6" s="14"/>
      <c r="U6" s="14"/>
      <c r="V6" s="14"/>
      <c r="W6" s="14"/>
      <c r="X6" s="14"/>
      <c r="Y6" s="14"/>
      <c r="Z6" s="14"/>
      <c r="AA6" s="14"/>
      <c r="AB6" s="14"/>
      <c r="AC6" s="14"/>
      <c r="AD6" s="14"/>
      <c r="AE6" s="14"/>
      <c r="AF6" s="14"/>
      <c r="AG6" s="14"/>
      <c r="AH6" s="14"/>
    </row>
    <row r="7" ht="142.5" customHeight="1">
      <c r="A7" s="1"/>
      <c r="B7" s="24" t="s">
        <v>27</v>
      </c>
      <c r="C7" s="25" t="s">
        <v>28</v>
      </c>
      <c r="D7" s="25" t="s">
        <v>29</v>
      </c>
      <c r="E7" s="25" t="s">
        <v>15</v>
      </c>
      <c r="F7" s="24" t="s">
        <v>16</v>
      </c>
      <c r="G7" s="25" t="s">
        <v>16</v>
      </c>
      <c r="H7" s="27" t="s">
        <v>30</v>
      </c>
      <c r="I7" s="27" t="s">
        <v>31</v>
      </c>
      <c r="J7" s="24" t="s">
        <v>16</v>
      </c>
      <c r="K7" s="27" t="s">
        <v>32</v>
      </c>
      <c r="L7" s="24" t="s">
        <v>15</v>
      </c>
      <c r="M7" s="28" t="s">
        <v>15</v>
      </c>
      <c r="N7" s="1"/>
      <c r="O7" s="1"/>
      <c r="P7" s="14"/>
      <c r="Q7" s="14"/>
      <c r="R7" s="14"/>
      <c r="S7" s="14"/>
      <c r="T7" s="14"/>
      <c r="U7" s="14"/>
      <c r="V7" s="14"/>
      <c r="W7" s="14"/>
      <c r="X7" s="14"/>
      <c r="Y7" s="14"/>
      <c r="Z7" s="14"/>
      <c r="AA7" s="14"/>
      <c r="AB7" s="14"/>
      <c r="AC7" s="14"/>
      <c r="AD7" s="14"/>
      <c r="AE7" s="14"/>
      <c r="AF7" s="14"/>
      <c r="AG7" s="14"/>
      <c r="AH7" s="14"/>
    </row>
    <row r="8" ht="28.5" customHeight="1">
      <c r="A8" s="1"/>
      <c r="B8" s="24" t="s">
        <v>33</v>
      </c>
      <c r="C8" s="25" t="s">
        <v>28</v>
      </c>
      <c r="D8" s="25" t="s">
        <v>34</v>
      </c>
      <c r="E8" s="25" t="s">
        <v>15</v>
      </c>
      <c r="F8" s="24" t="s">
        <v>15</v>
      </c>
      <c r="G8" s="25" t="s">
        <v>16</v>
      </c>
      <c r="H8" s="27" t="s">
        <v>35</v>
      </c>
      <c r="I8" s="29" t="s">
        <v>36</v>
      </c>
      <c r="J8" s="24" t="s">
        <v>37</v>
      </c>
      <c r="K8" s="27" t="s">
        <v>38</v>
      </c>
      <c r="L8" s="24" t="s">
        <v>15</v>
      </c>
      <c r="M8" s="28" t="s">
        <v>15</v>
      </c>
      <c r="N8" s="1"/>
      <c r="O8" s="1"/>
      <c r="P8" s="14"/>
      <c r="Q8" s="14"/>
      <c r="R8" s="14"/>
      <c r="S8" s="14"/>
      <c r="T8" s="14"/>
      <c r="U8" s="14"/>
      <c r="V8" s="14"/>
      <c r="W8" s="14"/>
      <c r="X8" s="14"/>
      <c r="Y8" s="14"/>
      <c r="Z8" s="14"/>
      <c r="AA8" s="14"/>
      <c r="AB8" s="14"/>
      <c r="AC8" s="14"/>
      <c r="AD8" s="14"/>
      <c r="AE8" s="14"/>
      <c r="AF8" s="14"/>
      <c r="AG8" s="14"/>
      <c r="AH8" s="14"/>
    </row>
    <row r="9" ht="199.5" customHeight="1">
      <c r="A9" s="1"/>
      <c r="B9" s="24" t="s">
        <v>39</v>
      </c>
      <c r="C9" s="25" t="s">
        <v>28</v>
      </c>
      <c r="D9" s="25" t="s">
        <v>40</v>
      </c>
      <c r="E9" s="25" t="s">
        <v>15</v>
      </c>
      <c r="F9" s="24" t="s">
        <v>16</v>
      </c>
      <c r="G9" s="25" t="s">
        <v>16</v>
      </c>
      <c r="H9" s="27" t="s">
        <v>41</v>
      </c>
      <c r="I9" s="27" t="s">
        <v>42</v>
      </c>
      <c r="J9" s="24" t="s">
        <v>37</v>
      </c>
      <c r="K9" s="27" t="s">
        <v>43</v>
      </c>
      <c r="L9" s="24" t="s">
        <v>15</v>
      </c>
      <c r="M9" s="28" t="s">
        <v>15</v>
      </c>
      <c r="N9" s="1"/>
      <c r="O9" s="1"/>
      <c r="P9" s="14"/>
      <c r="Q9" s="14"/>
      <c r="R9" s="14"/>
      <c r="S9" s="14"/>
      <c r="T9" s="14"/>
      <c r="U9" s="14"/>
      <c r="V9" s="14"/>
      <c r="W9" s="14"/>
      <c r="X9" s="14"/>
      <c r="Y9" s="14"/>
      <c r="Z9" s="14"/>
      <c r="AA9" s="14"/>
      <c r="AB9" s="14"/>
      <c r="AC9" s="14"/>
      <c r="AD9" s="14"/>
      <c r="AE9" s="14"/>
      <c r="AF9" s="14"/>
      <c r="AG9" s="14"/>
      <c r="AH9" s="14"/>
    </row>
    <row r="10" ht="71.25" customHeight="1">
      <c r="A10" s="1"/>
      <c r="B10" s="24" t="s">
        <v>44</v>
      </c>
      <c r="C10" s="25" t="s">
        <v>28</v>
      </c>
      <c r="D10" s="26" t="str">
        <f>HYPERLINK("http://www.unisabana.edu.co/","www.unisabana.edu.co")</f>
        <v>www.unisabana.edu.co</v>
      </c>
      <c r="E10" s="25" t="s">
        <v>15</v>
      </c>
      <c r="F10" s="24" t="s">
        <v>16</v>
      </c>
      <c r="G10" s="25" t="s">
        <v>16</v>
      </c>
      <c r="H10" s="27" t="s">
        <v>45</v>
      </c>
      <c r="I10" s="27" t="s">
        <v>46</v>
      </c>
      <c r="J10" s="24" t="s">
        <v>16</v>
      </c>
      <c r="K10" s="27" t="s">
        <v>47</v>
      </c>
      <c r="L10" s="24" t="s">
        <v>15</v>
      </c>
      <c r="M10" s="28" t="s">
        <v>15</v>
      </c>
      <c r="N10" s="1"/>
      <c r="O10" s="1"/>
      <c r="P10" s="14"/>
      <c r="Q10" s="14"/>
      <c r="R10" s="14"/>
      <c r="S10" s="14"/>
      <c r="T10" s="14"/>
      <c r="U10" s="14"/>
      <c r="V10" s="14"/>
      <c r="W10" s="14"/>
      <c r="X10" s="14"/>
      <c r="Y10" s="14"/>
      <c r="Z10" s="14"/>
      <c r="AA10" s="14"/>
      <c r="AB10" s="14"/>
      <c r="AC10" s="14"/>
      <c r="AD10" s="14"/>
      <c r="AE10" s="14"/>
      <c r="AF10" s="14"/>
      <c r="AG10" s="14"/>
      <c r="AH10" s="14"/>
    </row>
    <row r="11" ht="57.0" customHeight="1">
      <c r="A11" s="1"/>
      <c r="B11" s="24" t="s">
        <v>48</v>
      </c>
      <c r="C11" s="25" t="s">
        <v>28</v>
      </c>
      <c r="D11" s="26" t="str">
        <f>HYPERLINK("http://www.uninorte.edu.co/","www.uninorte.edu.co")</f>
        <v>www.uninorte.edu.co</v>
      </c>
      <c r="E11" s="25" t="s">
        <v>15</v>
      </c>
      <c r="F11" s="24" t="s">
        <v>15</v>
      </c>
      <c r="G11" s="25" t="s">
        <v>16</v>
      </c>
      <c r="H11" s="27" t="s">
        <v>49</v>
      </c>
      <c r="I11" s="27" t="s">
        <v>50</v>
      </c>
      <c r="J11" s="24" t="s">
        <v>15</v>
      </c>
      <c r="K11" s="27" t="s">
        <v>51</v>
      </c>
      <c r="L11" s="24" t="s">
        <v>15</v>
      </c>
      <c r="M11" s="28" t="s">
        <v>15</v>
      </c>
      <c r="N11" s="1"/>
      <c r="O11" s="1"/>
      <c r="P11" s="14"/>
      <c r="Q11" s="14"/>
      <c r="R11" s="14"/>
      <c r="S11" s="14"/>
      <c r="T11" s="14"/>
      <c r="U11" s="14"/>
      <c r="V11" s="14"/>
      <c r="W11" s="14"/>
      <c r="X11" s="14"/>
      <c r="Y11" s="14"/>
      <c r="Z11" s="14"/>
      <c r="AA11" s="14"/>
      <c r="AB11" s="14"/>
      <c r="AC11" s="14"/>
      <c r="AD11" s="14"/>
      <c r="AE11" s="14"/>
      <c r="AF11" s="14"/>
      <c r="AG11" s="14"/>
      <c r="AH11" s="14"/>
    </row>
    <row r="12" ht="289.5" customHeight="1">
      <c r="A12" s="1"/>
      <c r="B12" s="24" t="s">
        <v>52</v>
      </c>
      <c r="C12" s="25" t="s">
        <v>28</v>
      </c>
      <c r="D12" s="26" t="str">
        <f>HYPERLINK("http://www.urosario.edu.co/","www.urosario.edu.co")</f>
        <v>www.urosario.edu.co</v>
      </c>
      <c r="E12" s="25" t="s">
        <v>15</v>
      </c>
      <c r="F12" s="24" t="s">
        <v>15</v>
      </c>
      <c r="G12" s="25" t="s">
        <v>16</v>
      </c>
      <c r="H12" s="27" t="s">
        <v>53</v>
      </c>
      <c r="I12" s="27" t="s">
        <v>54</v>
      </c>
      <c r="J12" s="24" t="s">
        <v>55</v>
      </c>
      <c r="K12" s="27" t="s">
        <v>56</v>
      </c>
      <c r="L12" s="24" t="s">
        <v>15</v>
      </c>
      <c r="M12" s="28" t="s">
        <v>15</v>
      </c>
      <c r="N12" s="1"/>
      <c r="O12" s="1"/>
      <c r="P12" s="14"/>
      <c r="Q12" s="14"/>
      <c r="R12" s="14"/>
      <c r="S12" s="14"/>
      <c r="T12" s="14"/>
      <c r="U12" s="14"/>
      <c r="V12" s="14"/>
      <c r="W12" s="14"/>
      <c r="X12" s="14"/>
      <c r="Y12" s="14"/>
      <c r="Z12" s="14"/>
      <c r="AA12" s="14"/>
      <c r="AB12" s="14"/>
      <c r="AC12" s="14"/>
      <c r="AD12" s="14"/>
      <c r="AE12" s="14"/>
      <c r="AF12" s="14"/>
      <c r="AG12" s="14"/>
      <c r="AH12" s="14"/>
    </row>
    <row r="13" ht="48.0" customHeight="1">
      <c r="A13" s="1"/>
      <c r="B13" s="28" t="s">
        <v>57</v>
      </c>
      <c r="C13" s="25" t="s">
        <v>28</v>
      </c>
      <c r="D13" s="26" t="str">
        <f>HYPERLINK("http://www.univalle.edu.co/","www.univalle.edu.co")</f>
        <v>www.univalle.edu.co</v>
      </c>
      <c r="E13" s="25" t="s">
        <v>15</v>
      </c>
      <c r="F13" s="24" t="s">
        <v>15</v>
      </c>
      <c r="G13" s="30" t="s">
        <v>16</v>
      </c>
      <c r="H13" s="27" t="s">
        <v>58</v>
      </c>
      <c r="I13" s="27" t="s">
        <v>59</v>
      </c>
      <c r="J13" s="24" t="s">
        <v>37</v>
      </c>
      <c r="K13" s="27" t="s">
        <v>60</v>
      </c>
      <c r="L13" s="24" t="s">
        <v>15</v>
      </c>
      <c r="M13" s="28" t="s">
        <v>15</v>
      </c>
      <c r="N13" s="1"/>
      <c r="O13" s="1"/>
      <c r="P13" s="14"/>
      <c r="Q13" s="14"/>
      <c r="R13" s="14"/>
      <c r="S13" s="14"/>
      <c r="T13" s="14"/>
      <c r="U13" s="14"/>
      <c r="V13" s="14"/>
      <c r="W13" s="14"/>
      <c r="X13" s="14"/>
      <c r="Y13" s="14"/>
      <c r="Z13" s="14"/>
      <c r="AA13" s="14"/>
      <c r="AB13" s="14"/>
      <c r="AC13" s="14"/>
      <c r="AD13" s="14"/>
      <c r="AE13" s="14"/>
      <c r="AF13" s="14"/>
      <c r="AG13" s="14"/>
      <c r="AH13" s="14"/>
    </row>
    <row r="14" ht="42.75" customHeight="1">
      <c r="A14" s="1"/>
      <c r="B14" s="24" t="s">
        <v>61</v>
      </c>
      <c r="C14" s="25" t="s">
        <v>62</v>
      </c>
      <c r="D14" s="26" t="str">
        <f>HYPERLINK("http://www.uis.edu.co/","www.uis.edu.co")</f>
        <v>www.uis.edu.co</v>
      </c>
      <c r="E14" s="25" t="s">
        <v>15</v>
      </c>
      <c r="F14" s="24" t="s">
        <v>15</v>
      </c>
      <c r="G14" s="30" t="s">
        <v>16</v>
      </c>
      <c r="H14" s="27" t="s">
        <v>63</v>
      </c>
      <c r="I14" s="27" t="s">
        <v>64</v>
      </c>
      <c r="J14" s="24" t="s">
        <v>15</v>
      </c>
      <c r="K14" s="27" t="s">
        <v>65</v>
      </c>
      <c r="L14" s="24" t="s">
        <v>15</v>
      </c>
      <c r="M14" s="28" t="s">
        <v>15</v>
      </c>
      <c r="N14" s="1"/>
      <c r="O14" s="1"/>
      <c r="P14" s="14"/>
      <c r="Q14" s="14"/>
      <c r="R14" s="14"/>
      <c r="S14" s="14"/>
      <c r="T14" s="14"/>
      <c r="U14" s="14"/>
      <c r="V14" s="14"/>
      <c r="W14" s="14"/>
      <c r="X14" s="14"/>
      <c r="Y14" s="14"/>
      <c r="Z14" s="14"/>
      <c r="AA14" s="14"/>
      <c r="AB14" s="14"/>
      <c r="AC14" s="14"/>
      <c r="AD14" s="14"/>
      <c r="AE14" s="14"/>
      <c r="AF14" s="14"/>
      <c r="AG14" s="14"/>
      <c r="AH14" s="14"/>
    </row>
    <row r="15" ht="14.25" customHeight="1">
      <c r="A15" s="1"/>
      <c r="B15" s="1"/>
      <c r="C15" s="1"/>
      <c r="D15" s="1"/>
      <c r="E15" s="1"/>
      <c r="F15" s="1"/>
      <c r="G15" s="1"/>
      <c r="H15" s="1"/>
      <c r="I15" s="1"/>
      <c r="J15" s="20"/>
      <c r="K15" s="1"/>
      <c r="L15" s="20"/>
      <c r="M15" s="1"/>
      <c r="N15" s="1"/>
      <c r="O15" s="1"/>
      <c r="P15" s="14"/>
      <c r="Q15" s="14"/>
      <c r="R15" s="14"/>
      <c r="S15" s="14"/>
      <c r="T15" s="14"/>
      <c r="U15" s="14"/>
      <c r="V15" s="14"/>
      <c r="W15" s="14"/>
      <c r="X15" s="14"/>
      <c r="Y15" s="14"/>
      <c r="Z15" s="14"/>
      <c r="AA15" s="14"/>
      <c r="AB15" s="14"/>
      <c r="AC15" s="14"/>
      <c r="AD15" s="14"/>
      <c r="AE15" s="14"/>
      <c r="AF15" s="14"/>
      <c r="AG15" s="14"/>
      <c r="AH15" s="14"/>
    </row>
    <row r="16" ht="14.25" customHeight="1">
      <c r="A16" s="1"/>
      <c r="B16" s="1"/>
      <c r="C16" s="1"/>
      <c r="D16" s="1"/>
      <c r="E16" s="1"/>
      <c r="F16" s="1"/>
      <c r="G16" s="1"/>
      <c r="H16" s="1"/>
      <c r="I16" s="1"/>
      <c r="J16" s="20"/>
      <c r="K16" s="1"/>
      <c r="L16" s="20"/>
      <c r="M16" s="1"/>
      <c r="N16" s="1"/>
      <c r="O16" s="1"/>
      <c r="P16" s="14"/>
      <c r="Q16" s="14"/>
      <c r="R16" s="14"/>
      <c r="S16" s="14"/>
      <c r="T16" s="14"/>
      <c r="U16" s="14"/>
      <c r="V16" s="14"/>
      <c r="W16" s="14"/>
      <c r="X16" s="14"/>
      <c r="Y16" s="14"/>
      <c r="Z16" s="14"/>
      <c r="AA16" s="14"/>
      <c r="AB16" s="14"/>
      <c r="AC16" s="14"/>
      <c r="AD16" s="14"/>
      <c r="AE16" s="14"/>
      <c r="AF16" s="14"/>
      <c r="AG16" s="14"/>
      <c r="AH16" s="14"/>
    </row>
    <row r="17" ht="14.25" customHeight="1">
      <c r="A17" s="1"/>
      <c r="B17" s="1"/>
      <c r="C17" s="1"/>
      <c r="D17" s="1"/>
      <c r="E17" s="1"/>
      <c r="F17" s="1"/>
      <c r="G17" s="1"/>
      <c r="H17" s="1"/>
      <c r="I17" s="1"/>
      <c r="J17" s="20"/>
      <c r="K17" s="1"/>
      <c r="L17" s="20"/>
      <c r="M17" s="1"/>
      <c r="N17" s="1"/>
      <c r="O17" s="1"/>
      <c r="P17" s="14"/>
      <c r="Q17" s="14"/>
      <c r="R17" s="14"/>
      <c r="S17" s="14"/>
      <c r="T17" s="14"/>
      <c r="U17" s="14"/>
      <c r="V17" s="14"/>
      <c r="W17" s="14"/>
      <c r="X17" s="14"/>
      <c r="Y17" s="14"/>
      <c r="Z17" s="14"/>
      <c r="AA17" s="14"/>
      <c r="AB17" s="14"/>
      <c r="AC17" s="14"/>
      <c r="AD17" s="14"/>
      <c r="AE17" s="14"/>
      <c r="AF17" s="14"/>
      <c r="AG17" s="14"/>
      <c r="AH17" s="14"/>
    </row>
    <row r="18" ht="14.25" customHeight="1">
      <c r="A18" s="1"/>
      <c r="B18" s="1"/>
      <c r="C18" s="1"/>
      <c r="D18" s="1"/>
      <c r="E18" s="1"/>
      <c r="F18" s="1"/>
      <c r="G18" s="1"/>
      <c r="H18" s="1"/>
      <c r="I18" s="1"/>
      <c r="J18" s="20"/>
      <c r="K18" s="1"/>
      <c r="L18" s="20"/>
      <c r="M18" s="1"/>
      <c r="N18" s="1"/>
      <c r="O18" s="1"/>
      <c r="P18" s="14"/>
      <c r="Q18" s="14"/>
      <c r="R18" s="14"/>
      <c r="S18" s="14"/>
      <c r="T18" s="14"/>
      <c r="U18" s="14"/>
      <c r="V18" s="14"/>
      <c r="W18" s="14"/>
      <c r="X18" s="14"/>
      <c r="Y18" s="14"/>
      <c r="Z18" s="14"/>
      <c r="AA18" s="14"/>
      <c r="AB18" s="14"/>
      <c r="AC18" s="14"/>
      <c r="AD18" s="14"/>
      <c r="AE18" s="14"/>
      <c r="AF18" s="14"/>
      <c r="AG18" s="14"/>
      <c r="AH18" s="14"/>
    </row>
    <row r="19" ht="14.25" customHeight="1">
      <c r="A19" s="1"/>
      <c r="B19" s="1"/>
      <c r="C19" s="1"/>
      <c r="D19" s="1"/>
      <c r="E19" s="1"/>
      <c r="F19" s="1"/>
      <c r="G19" s="1"/>
      <c r="H19" s="1"/>
      <c r="I19" s="1"/>
      <c r="J19" s="20"/>
      <c r="K19" s="1"/>
      <c r="L19" s="20"/>
      <c r="M19" s="1"/>
      <c r="N19" s="1"/>
      <c r="O19" s="1"/>
      <c r="P19" s="14"/>
      <c r="Q19" s="14"/>
      <c r="R19" s="14"/>
      <c r="S19" s="14"/>
      <c r="T19" s="14"/>
      <c r="U19" s="14"/>
      <c r="V19" s="14"/>
      <c r="W19" s="14"/>
      <c r="X19" s="14"/>
      <c r="Y19" s="14"/>
      <c r="Z19" s="14"/>
      <c r="AA19" s="14"/>
      <c r="AB19" s="14"/>
      <c r="AC19" s="14"/>
      <c r="AD19" s="14"/>
      <c r="AE19" s="14"/>
      <c r="AF19" s="14"/>
      <c r="AG19" s="14"/>
      <c r="AH19" s="14"/>
    </row>
    <row r="20" ht="14.25" customHeight="1">
      <c r="A20" s="1"/>
      <c r="B20" s="1"/>
      <c r="C20" s="1"/>
      <c r="D20" s="1"/>
      <c r="E20" s="1"/>
      <c r="F20" s="1"/>
      <c r="G20" s="1"/>
      <c r="H20" s="1"/>
      <c r="I20" s="1"/>
      <c r="J20" s="20"/>
      <c r="K20" s="1"/>
      <c r="L20" s="20"/>
      <c r="M20" s="1"/>
      <c r="N20" s="1"/>
      <c r="O20" s="1"/>
      <c r="P20" s="14"/>
      <c r="Q20" s="14"/>
      <c r="R20" s="14"/>
      <c r="S20" s="14"/>
      <c r="T20" s="14"/>
      <c r="U20" s="14"/>
      <c r="V20" s="14"/>
      <c r="W20" s="14"/>
      <c r="X20" s="14"/>
      <c r="Y20" s="14"/>
      <c r="Z20" s="14"/>
      <c r="AA20" s="14"/>
      <c r="AB20" s="14"/>
      <c r="AC20" s="14"/>
      <c r="AD20" s="14"/>
      <c r="AE20" s="14"/>
      <c r="AF20" s="14"/>
      <c r="AG20" s="14"/>
      <c r="AH20" s="14"/>
    </row>
    <row r="21" ht="14.25" customHeight="1">
      <c r="A21" s="1"/>
      <c r="B21" s="1"/>
      <c r="C21" s="1"/>
      <c r="D21" s="1"/>
      <c r="E21" s="1"/>
      <c r="F21" s="1"/>
      <c r="G21" s="1"/>
      <c r="H21" s="1"/>
      <c r="I21" s="1"/>
      <c r="J21" s="20"/>
      <c r="K21" s="1"/>
      <c r="L21" s="1"/>
      <c r="M21" s="1"/>
      <c r="N21" s="1"/>
      <c r="O21" s="1"/>
      <c r="P21" s="14"/>
      <c r="Q21" s="14"/>
      <c r="R21" s="14"/>
      <c r="S21" s="14"/>
      <c r="T21" s="14"/>
      <c r="U21" s="14"/>
      <c r="V21" s="14"/>
      <c r="W21" s="14"/>
      <c r="X21" s="14"/>
      <c r="Y21" s="14"/>
      <c r="Z21" s="14"/>
      <c r="AA21" s="14"/>
      <c r="AB21" s="14"/>
      <c r="AC21" s="14"/>
      <c r="AD21" s="14"/>
      <c r="AE21" s="14"/>
      <c r="AF21" s="14"/>
      <c r="AG21" s="14"/>
      <c r="AH21" s="14"/>
    </row>
    <row r="22" ht="14.25" customHeight="1">
      <c r="A22" s="1"/>
      <c r="B22" s="1"/>
      <c r="C22" s="1"/>
      <c r="D22" s="1"/>
      <c r="E22" s="1"/>
      <c r="F22" s="1"/>
      <c r="G22" s="1"/>
      <c r="H22" s="1"/>
      <c r="I22" s="1"/>
      <c r="J22" s="20"/>
      <c r="K22" s="1"/>
      <c r="L22" s="1"/>
      <c r="M22" s="1"/>
      <c r="N22" s="1"/>
      <c r="O22" s="1"/>
      <c r="P22" s="14"/>
      <c r="Q22" s="14"/>
      <c r="R22" s="14"/>
      <c r="S22" s="14"/>
      <c r="T22" s="14"/>
      <c r="U22" s="14"/>
      <c r="V22" s="14"/>
      <c r="W22" s="14"/>
      <c r="X22" s="14"/>
      <c r="Y22" s="14"/>
      <c r="Z22" s="14"/>
      <c r="AA22" s="14"/>
      <c r="AB22" s="14"/>
      <c r="AC22" s="14"/>
      <c r="AD22" s="14"/>
      <c r="AE22" s="14"/>
      <c r="AF22" s="14"/>
      <c r="AG22" s="14"/>
      <c r="AH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sheetData>
  <mergeCells count="2">
    <mergeCell ref="C1:L2"/>
    <mergeCell ref="M1:X2"/>
  </mergeCells>
  <hyperlinks>
    <hyperlink r:id="rId1" ref="D5"/>
    <hyperlink r:id="rId2" ref="D10"/>
    <hyperlink r:id="rId3" ref="D11"/>
    <hyperlink r:id="rId4" ref="D12"/>
    <hyperlink r:id="rId5" ref="D13"/>
    <hyperlink r:id="rId6" ref="D14"/>
  </hyperlinks>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5.13" defaultRowHeight="15.0"/>
  <cols>
    <col customWidth="1" min="1" max="1" width="4.0"/>
    <col customWidth="1" min="2" max="2" width="8.25"/>
    <col customWidth="1" min="3" max="3" width="13.25"/>
    <col customWidth="1" min="4" max="4" width="22.0"/>
    <col customWidth="1" min="5" max="6" width="13.25"/>
    <col customWidth="1" min="7" max="7" width="24.5"/>
    <col customWidth="1" min="8" max="8" width="23.25"/>
    <col customWidth="1" min="9" max="9" width="14.88"/>
    <col customWidth="1" min="10" max="10" width="24.75"/>
    <col customWidth="1" min="11" max="11" width="25.88"/>
    <col customWidth="1" min="12" max="12" width="11.25"/>
    <col customWidth="1" min="13" max="13" width="17.88"/>
    <col customWidth="1" min="14" max="14" width="11.38"/>
    <col customWidth="1" min="15" max="15" width="13.5"/>
    <col customWidth="1" min="16" max="17" width="8.75"/>
    <col customWidth="1" min="18" max="18" width="14.0"/>
    <col customWidth="1" min="19" max="19" width="15.38"/>
    <col customWidth="1" min="20" max="20" width="11.38"/>
    <col customWidth="1" min="21" max="21" width="19.13"/>
    <col customWidth="1" min="22" max="22" width="10.38"/>
    <col customWidth="1" min="23" max="23" width="11.63"/>
    <col customWidth="1" min="24" max="33" width="8.75"/>
  </cols>
  <sheetData>
    <row r="1" ht="15.75" customHeight="1">
      <c r="A1" s="2"/>
      <c r="B1" s="3"/>
      <c r="C1" s="4"/>
      <c r="D1" s="5"/>
      <c r="E1" s="4"/>
      <c r="F1" s="3"/>
      <c r="G1" s="7"/>
      <c r="H1" s="4"/>
      <c r="I1" s="4"/>
      <c r="J1" s="4"/>
      <c r="K1" s="8"/>
      <c r="L1" s="11"/>
      <c r="M1" s="11"/>
      <c r="N1" s="11"/>
      <c r="O1" s="11"/>
      <c r="P1" s="11"/>
      <c r="Q1" s="11"/>
      <c r="R1" s="11"/>
      <c r="S1" s="11"/>
      <c r="T1" s="11"/>
      <c r="U1" s="11"/>
      <c r="V1" s="11"/>
      <c r="W1" s="11"/>
      <c r="X1" s="13"/>
      <c r="Y1" s="13"/>
      <c r="Z1" s="2"/>
      <c r="AA1" s="14"/>
      <c r="AB1" s="14"/>
      <c r="AC1" s="14"/>
      <c r="AD1" s="14"/>
      <c r="AE1" s="14"/>
      <c r="AF1" s="14"/>
      <c r="AG1" s="14"/>
    </row>
    <row r="2" ht="48.0" customHeight="1">
      <c r="A2" s="6"/>
      <c r="B2" s="9" t="s">
        <v>66</v>
      </c>
      <c r="C2" s="10"/>
      <c r="D2" s="10"/>
      <c r="E2" s="10"/>
      <c r="F2" s="10"/>
      <c r="G2" s="10"/>
      <c r="H2" s="10"/>
      <c r="I2" s="10"/>
      <c r="J2" s="10"/>
      <c r="K2" s="12"/>
      <c r="L2" s="15" t="s">
        <v>67</v>
      </c>
      <c r="M2" s="10"/>
      <c r="N2" s="10"/>
      <c r="O2" s="10"/>
      <c r="P2" s="10"/>
      <c r="Q2" s="10"/>
      <c r="R2" s="10"/>
      <c r="S2" s="10"/>
      <c r="T2" s="10"/>
      <c r="U2" s="10"/>
      <c r="V2" s="10"/>
      <c r="W2" s="12"/>
      <c r="X2" s="16"/>
      <c r="Y2" s="13"/>
      <c r="Z2" s="2"/>
      <c r="AA2" s="14"/>
      <c r="AB2" s="14"/>
      <c r="AC2" s="14"/>
      <c r="AD2" s="14"/>
      <c r="AE2" s="14"/>
      <c r="AF2" s="14"/>
      <c r="AG2" s="14"/>
    </row>
    <row r="3" ht="27.0" customHeight="1">
      <c r="A3" s="6"/>
      <c r="B3" s="17"/>
      <c r="C3" s="18"/>
      <c r="D3" s="18"/>
      <c r="E3" s="18"/>
      <c r="F3" s="18"/>
      <c r="G3" s="18"/>
      <c r="H3" s="18"/>
      <c r="I3" s="18"/>
      <c r="J3" s="18"/>
      <c r="K3" s="19"/>
      <c r="L3" s="17"/>
      <c r="M3" s="18"/>
      <c r="N3" s="18"/>
      <c r="O3" s="18"/>
      <c r="P3" s="18"/>
      <c r="Q3" s="18"/>
      <c r="R3" s="18"/>
      <c r="S3" s="18"/>
      <c r="T3" s="18"/>
      <c r="U3" s="18"/>
      <c r="V3" s="18"/>
      <c r="W3" s="19"/>
      <c r="X3" s="16"/>
      <c r="Y3" s="13"/>
      <c r="Z3" s="2"/>
      <c r="AA3" s="14"/>
      <c r="AB3" s="14"/>
      <c r="AC3" s="14"/>
      <c r="AD3" s="14"/>
      <c r="AE3" s="14"/>
      <c r="AF3" s="14"/>
      <c r="AG3" s="14"/>
    </row>
    <row r="4" ht="78.0" customHeight="1">
      <c r="A4" s="21"/>
      <c r="B4" s="31" t="s">
        <v>68</v>
      </c>
      <c r="C4" s="31" t="s">
        <v>2</v>
      </c>
      <c r="D4" s="31" t="s">
        <v>3</v>
      </c>
      <c r="E4" s="31" t="s">
        <v>69</v>
      </c>
      <c r="F4" s="31" t="s">
        <v>70</v>
      </c>
      <c r="G4" s="32" t="s">
        <v>71</v>
      </c>
      <c r="H4" s="31" t="s">
        <v>72</v>
      </c>
      <c r="I4" s="31" t="s">
        <v>73</v>
      </c>
      <c r="J4" s="33" t="s">
        <v>74</v>
      </c>
      <c r="K4" s="31" t="s">
        <v>75</v>
      </c>
      <c r="L4" s="31" t="s">
        <v>76</v>
      </c>
      <c r="M4" s="32" t="s">
        <v>77</v>
      </c>
      <c r="N4" s="32" t="s">
        <v>78</v>
      </c>
      <c r="O4" s="32" t="s">
        <v>79</v>
      </c>
      <c r="P4" s="32" t="s">
        <v>80</v>
      </c>
      <c r="Q4" s="32" t="s">
        <v>81</v>
      </c>
      <c r="R4" s="34" t="s">
        <v>82</v>
      </c>
      <c r="S4" s="31" t="s">
        <v>83</v>
      </c>
      <c r="T4" s="31" t="s">
        <v>84</v>
      </c>
      <c r="U4" s="31" t="s">
        <v>85</v>
      </c>
      <c r="V4" s="31" t="s">
        <v>11</v>
      </c>
      <c r="W4" s="31" t="s">
        <v>86</v>
      </c>
      <c r="X4" s="16"/>
      <c r="Y4" s="13"/>
      <c r="Z4" s="2"/>
      <c r="AA4" s="14"/>
      <c r="AB4" s="14"/>
      <c r="AC4" s="14"/>
      <c r="AD4" s="14"/>
      <c r="AE4" s="14"/>
      <c r="AF4" s="14"/>
      <c r="AG4" s="14"/>
    </row>
    <row r="5" ht="279.0" customHeight="1">
      <c r="A5" s="35"/>
      <c r="B5" s="36">
        <v>1.0</v>
      </c>
      <c r="C5" s="37" t="s">
        <v>87</v>
      </c>
      <c r="D5" s="38" t="str">
        <f>HYPERLINK("http://www.goteo.org/","www.goteo.org")</f>
        <v>www.goteo.org</v>
      </c>
      <c r="E5" s="36" t="s">
        <v>16</v>
      </c>
      <c r="F5" s="36">
        <v>2010.0</v>
      </c>
      <c r="G5" s="39" t="s">
        <v>88</v>
      </c>
      <c r="H5" s="39" t="s">
        <v>89</v>
      </c>
      <c r="I5" s="40">
        <v>3.0E7</v>
      </c>
      <c r="J5" s="41" t="s">
        <v>90</v>
      </c>
      <c r="K5" s="41" t="s">
        <v>91</v>
      </c>
      <c r="L5" s="42" t="s">
        <v>16</v>
      </c>
      <c r="M5" s="43" t="s">
        <v>16</v>
      </c>
      <c r="N5" s="43" t="s">
        <v>16</v>
      </c>
      <c r="O5" s="42" t="s">
        <v>92</v>
      </c>
      <c r="P5" s="44" t="s">
        <v>93</v>
      </c>
      <c r="Q5" s="43" t="s">
        <v>93</v>
      </c>
      <c r="R5" s="42" t="s">
        <v>94</v>
      </c>
      <c r="S5" s="44" t="s">
        <v>93</v>
      </c>
      <c r="T5" s="44" t="s">
        <v>95</v>
      </c>
      <c r="U5" s="44" t="s">
        <v>96</v>
      </c>
      <c r="V5" s="44" t="s">
        <v>16</v>
      </c>
      <c r="W5" s="44" t="s">
        <v>16</v>
      </c>
      <c r="X5" s="45"/>
      <c r="Y5" s="46"/>
      <c r="Z5" s="47"/>
      <c r="AA5" s="14"/>
      <c r="AB5" s="14"/>
      <c r="AC5" s="14"/>
      <c r="AD5" s="14"/>
      <c r="AE5" s="14"/>
      <c r="AF5" s="14"/>
      <c r="AG5" s="14"/>
    </row>
    <row r="6" ht="138.0" customHeight="1">
      <c r="A6" s="35"/>
      <c r="B6" s="48">
        <v>2.0</v>
      </c>
      <c r="C6" s="37" t="s">
        <v>97</v>
      </c>
      <c r="D6" s="38" t="str">
        <f>HYPERLINK("http://www.verkami.com/","www.verkami.com ")</f>
        <v>www.verkami.com </v>
      </c>
      <c r="E6" s="37" t="s">
        <v>15</v>
      </c>
      <c r="F6" s="48">
        <v>2010.0</v>
      </c>
      <c r="G6" s="39" t="s">
        <v>98</v>
      </c>
      <c r="H6" s="39" t="s">
        <v>99</v>
      </c>
      <c r="I6" s="40">
        <v>1.7E7</v>
      </c>
      <c r="J6" s="41" t="s">
        <v>100</v>
      </c>
      <c r="K6" s="41" t="s">
        <v>101</v>
      </c>
      <c r="L6" s="44" t="s">
        <v>15</v>
      </c>
      <c r="M6" s="44" t="s">
        <v>16</v>
      </c>
      <c r="N6" s="49" t="s">
        <v>16</v>
      </c>
      <c r="O6" s="44" t="s">
        <v>102</v>
      </c>
      <c r="P6" s="44" t="s">
        <v>93</v>
      </c>
      <c r="Q6" s="49" t="s">
        <v>93</v>
      </c>
      <c r="R6" s="44" t="s">
        <v>103</v>
      </c>
      <c r="S6" s="44" t="s">
        <v>93</v>
      </c>
      <c r="T6" s="44" t="s">
        <v>104</v>
      </c>
      <c r="U6" s="44" t="s">
        <v>105</v>
      </c>
      <c r="V6" s="44" t="s">
        <v>16</v>
      </c>
      <c r="W6" s="44" t="s">
        <v>16</v>
      </c>
      <c r="X6" s="45"/>
      <c r="Y6" s="46"/>
      <c r="Z6" s="47"/>
      <c r="AA6" s="14"/>
      <c r="AB6" s="14"/>
      <c r="AC6" s="14"/>
      <c r="AD6" s="14"/>
      <c r="AE6" s="14"/>
      <c r="AF6" s="14"/>
      <c r="AG6" s="14"/>
    </row>
    <row r="7" ht="63.75" customHeight="1">
      <c r="A7" s="35"/>
      <c r="B7" s="50">
        <v>3.0</v>
      </c>
      <c r="C7" s="37" t="s">
        <v>106</v>
      </c>
      <c r="D7" s="37" t="s">
        <v>107</v>
      </c>
      <c r="E7" s="37" t="s">
        <v>15</v>
      </c>
      <c r="F7" s="50">
        <v>2012.0</v>
      </c>
      <c r="G7" s="39" t="s">
        <v>108</v>
      </c>
      <c r="H7" s="39" t="s">
        <v>109</v>
      </c>
      <c r="I7" s="50" t="s">
        <v>37</v>
      </c>
      <c r="J7" s="41" t="s">
        <v>110</v>
      </c>
      <c r="K7" s="41" t="s">
        <v>111</v>
      </c>
      <c r="L7" s="44" t="s">
        <v>37</v>
      </c>
      <c r="M7" s="44" t="s">
        <v>37</v>
      </c>
      <c r="N7" s="44" t="s">
        <v>16</v>
      </c>
      <c r="O7" s="44" t="s">
        <v>92</v>
      </c>
      <c r="P7" s="44" t="s">
        <v>93</v>
      </c>
      <c r="Q7" s="44" t="s">
        <v>93</v>
      </c>
      <c r="R7" s="44" t="s">
        <v>112</v>
      </c>
      <c r="S7" s="44" t="s">
        <v>37</v>
      </c>
      <c r="T7" s="44" t="s">
        <v>37</v>
      </c>
      <c r="U7" s="44" t="s">
        <v>37</v>
      </c>
      <c r="V7" s="44" t="s">
        <v>16</v>
      </c>
      <c r="W7" s="44" t="s">
        <v>15</v>
      </c>
      <c r="X7" s="45"/>
      <c r="Y7" s="46"/>
      <c r="Z7" s="47"/>
      <c r="AA7" s="14"/>
      <c r="AB7" s="14"/>
      <c r="AC7" s="14"/>
      <c r="AD7" s="14"/>
      <c r="AE7" s="14"/>
      <c r="AF7" s="14"/>
      <c r="AG7" s="14"/>
    </row>
    <row r="8" ht="243.0" customHeight="1">
      <c r="A8" s="35"/>
      <c r="B8" s="50">
        <v>4.0</v>
      </c>
      <c r="C8" s="37" t="s">
        <v>113</v>
      </c>
      <c r="D8" s="37" t="s">
        <v>114</v>
      </c>
      <c r="E8" s="37" t="s">
        <v>15</v>
      </c>
      <c r="F8" s="50">
        <v>2013.0</v>
      </c>
      <c r="G8" s="39" t="s">
        <v>115</v>
      </c>
      <c r="H8" s="39" t="s">
        <v>116</v>
      </c>
      <c r="I8" s="51" t="s">
        <v>117</v>
      </c>
      <c r="J8" s="41" t="s">
        <v>118</v>
      </c>
      <c r="K8" s="41" t="s">
        <v>119</v>
      </c>
      <c r="L8" s="44" t="s">
        <v>15</v>
      </c>
      <c r="M8" s="44" t="s">
        <v>16</v>
      </c>
      <c r="N8" s="44" t="s">
        <v>120</v>
      </c>
      <c r="O8" s="44" t="s">
        <v>121</v>
      </c>
      <c r="P8" s="44" t="s">
        <v>93</v>
      </c>
      <c r="Q8" s="44" t="s">
        <v>15</v>
      </c>
      <c r="R8" s="44" t="s">
        <v>122</v>
      </c>
      <c r="S8" s="44" t="s">
        <v>93</v>
      </c>
      <c r="T8" s="44" t="s">
        <v>123</v>
      </c>
      <c r="U8" s="44" t="s">
        <v>124</v>
      </c>
      <c r="V8" s="44" t="s">
        <v>16</v>
      </c>
      <c r="W8" s="44" t="s">
        <v>16</v>
      </c>
      <c r="X8" s="45"/>
      <c r="Y8" s="46"/>
      <c r="Z8" s="47"/>
      <c r="AA8" s="14"/>
      <c r="AB8" s="14"/>
      <c r="AC8" s="14"/>
      <c r="AD8" s="14"/>
      <c r="AE8" s="14"/>
      <c r="AF8" s="14"/>
      <c r="AG8" s="14"/>
    </row>
    <row r="9" ht="141.0" customHeight="1">
      <c r="A9" s="35"/>
      <c r="B9" s="50">
        <v>5.0</v>
      </c>
      <c r="C9" s="37" t="s">
        <v>125</v>
      </c>
      <c r="D9" s="37" t="s">
        <v>126</v>
      </c>
      <c r="E9" s="37" t="s">
        <v>15</v>
      </c>
      <c r="F9" s="50" t="s">
        <v>127</v>
      </c>
      <c r="G9" s="39" t="s">
        <v>128</v>
      </c>
      <c r="H9" s="39" t="s">
        <v>129</v>
      </c>
      <c r="I9" s="51" t="s">
        <v>37</v>
      </c>
      <c r="J9" s="41" t="s">
        <v>130</v>
      </c>
      <c r="K9" s="41" t="s">
        <v>131</v>
      </c>
      <c r="L9" s="44" t="s">
        <v>15</v>
      </c>
      <c r="M9" s="44" t="s">
        <v>37</v>
      </c>
      <c r="N9" s="44" t="s">
        <v>16</v>
      </c>
      <c r="O9" s="44" t="s">
        <v>92</v>
      </c>
      <c r="P9" s="44" t="s">
        <v>93</v>
      </c>
      <c r="Q9" s="44" t="s">
        <v>132</v>
      </c>
      <c r="R9" s="44" t="s">
        <v>133</v>
      </c>
      <c r="S9" s="44" t="s">
        <v>93</v>
      </c>
      <c r="T9" s="44" t="s">
        <v>37</v>
      </c>
      <c r="U9" s="44" t="s">
        <v>15</v>
      </c>
      <c r="V9" s="44" t="s">
        <v>16</v>
      </c>
      <c r="W9" s="44" t="s">
        <v>16</v>
      </c>
      <c r="X9" s="45"/>
      <c r="Y9" s="46"/>
      <c r="Z9" s="47"/>
      <c r="AA9" s="14"/>
      <c r="AB9" s="14"/>
      <c r="AC9" s="14"/>
      <c r="AD9" s="14"/>
      <c r="AE9" s="14"/>
      <c r="AF9" s="14"/>
      <c r="AG9" s="14"/>
    </row>
    <row r="10" ht="76.5" customHeight="1">
      <c r="A10" s="35"/>
      <c r="B10" s="50">
        <v>6.0</v>
      </c>
      <c r="C10" s="37" t="s">
        <v>134</v>
      </c>
      <c r="D10" s="48" t="s">
        <v>135</v>
      </c>
      <c r="E10" s="37" t="s">
        <v>15</v>
      </c>
      <c r="F10" s="50">
        <v>2012.0</v>
      </c>
      <c r="G10" s="39" t="s">
        <v>136</v>
      </c>
      <c r="H10" s="39" t="s">
        <v>137</v>
      </c>
      <c r="I10" s="51" t="s">
        <v>37</v>
      </c>
      <c r="J10" s="41" t="s">
        <v>138</v>
      </c>
      <c r="K10" s="41" t="s">
        <v>139</v>
      </c>
      <c r="L10" s="44" t="s">
        <v>15</v>
      </c>
      <c r="M10" s="44" t="s">
        <v>16</v>
      </c>
      <c r="N10" s="44" t="s">
        <v>16</v>
      </c>
      <c r="O10" s="44" t="s">
        <v>92</v>
      </c>
      <c r="P10" s="44" t="s">
        <v>93</v>
      </c>
      <c r="Q10" s="44" t="s">
        <v>93</v>
      </c>
      <c r="R10" s="44" t="s">
        <v>140</v>
      </c>
      <c r="S10" s="44" t="s">
        <v>93</v>
      </c>
      <c r="T10" s="44" t="s">
        <v>37</v>
      </c>
      <c r="U10" s="44" t="s">
        <v>141</v>
      </c>
      <c r="V10" s="44" t="s">
        <v>16</v>
      </c>
      <c r="W10" s="44" t="s">
        <v>16</v>
      </c>
      <c r="X10" s="45"/>
      <c r="Y10" s="46"/>
      <c r="Z10" s="47"/>
      <c r="AA10" s="14"/>
      <c r="AB10" s="14"/>
      <c r="AC10" s="14"/>
      <c r="AD10" s="14"/>
      <c r="AE10" s="14"/>
      <c r="AF10" s="14"/>
      <c r="AG10" s="14"/>
    </row>
    <row r="11" ht="205.5" customHeight="1">
      <c r="A11" s="35"/>
      <c r="B11" s="50">
        <v>7.0</v>
      </c>
      <c r="C11" s="37" t="s">
        <v>142</v>
      </c>
      <c r="D11" s="38" t="str">
        <f>HYPERLINK("https://www.thecrowdangel.com/","https://www.thecrowdangel.com")</f>
        <v>https://www.thecrowdangel.com</v>
      </c>
      <c r="E11" s="37" t="s">
        <v>15</v>
      </c>
      <c r="F11" s="50"/>
      <c r="G11" s="39" t="s">
        <v>143</v>
      </c>
      <c r="H11" s="39" t="s">
        <v>144</v>
      </c>
      <c r="I11" s="51" t="s">
        <v>145</v>
      </c>
      <c r="J11" s="41" t="s">
        <v>146</v>
      </c>
      <c r="K11" s="41" t="s">
        <v>147</v>
      </c>
      <c r="L11" s="44" t="s">
        <v>15</v>
      </c>
      <c r="M11" s="44" t="s">
        <v>16</v>
      </c>
      <c r="N11" s="44" t="s">
        <v>16</v>
      </c>
      <c r="O11" s="44" t="s">
        <v>148</v>
      </c>
      <c r="P11" s="44" t="s">
        <v>15</v>
      </c>
      <c r="Q11" s="44" t="s">
        <v>15</v>
      </c>
      <c r="R11" s="44" t="s">
        <v>149</v>
      </c>
      <c r="S11" s="44" t="s">
        <v>150</v>
      </c>
      <c r="T11" s="44" t="s">
        <v>151</v>
      </c>
      <c r="U11" s="44" t="s">
        <v>152</v>
      </c>
      <c r="V11" s="44" t="s">
        <v>16</v>
      </c>
      <c r="W11" s="44" t="s">
        <v>15</v>
      </c>
      <c r="X11" s="45"/>
      <c r="Y11" s="46"/>
      <c r="Z11" s="47"/>
      <c r="AA11" s="14"/>
      <c r="AB11" s="14"/>
      <c r="AC11" s="14"/>
      <c r="AD11" s="14"/>
      <c r="AE11" s="14"/>
      <c r="AF11" s="14"/>
      <c r="AG11" s="14"/>
    </row>
    <row r="12" ht="102.0" customHeight="1">
      <c r="A12" s="35"/>
      <c r="B12" s="50">
        <v>8.0</v>
      </c>
      <c r="C12" s="37" t="s">
        <v>153</v>
      </c>
      <c r="D12" s="37" t="s">
        <v>154</v>
      </c>
      <c r="E12" s="37" t="s">
        <v>15</v>
      </c>
      <c r="F12" s="50">
        <v>2011.0</v>
      </c>
      <c r="G12" s="39" t="s">
        <v>155</v>
      </c>
      <c r="H12" s="39" t="s">
        <v>156</v>
      </c>
      <c r="I12" s="51" t="s">
        <v>37</v>
      </c>
      <c r="J12" s="41" t="s">
        <v>157</v>
      </c>
      <c r="K12" s="41" t="s">
        <v>158</v>
      </c>
      <c r="L12" s="44" t="s">
        <v>15</v>
      </c>
      <c r="M12" s="44" t="s">
        <v>15</v>
      </c>
      <c r="N12" s="44" t="s">
        <v>15</v>
      </c>
      <c r="O12" s="44" t="s">
        <v>159</v>
      </c>
      <c r="P12" s="44" t="s">
        <v>93</v>
      </c>
      <c r="Q12" s="44" t="s">
        <v>93</v>
      </c>
      <c r="R12" s="44" t="s">
        <v>160</v>
      </c>
      <c r="S12" s="44" t="s">
        <v>160</v>
      </c>
      <c r="T12" s="44" t="s">
        <v>160</v>
      </c>
      <c r="U12" s="44" t="s">
        <v>160</v>
      </c>
      <c r="V12" s="44" t="s">
        <v>16</v>
      </c>
      <c r="W12" s="44" t="s">
        <v>15</v>
      </c>
      <c r="X12" s="45"/>
      <c r="Y12" s="46"/>
      <c r="Z12" s="47"/>
      <c r="AA12" s="14"/>
      <c r="AB12" s="14"/>
      <c r="AC12" s="14"/>
      <c r="AD12" s="14"/>
      <c r="AE12" s="14"/>
      <c r="AF12" s="14"/>
      <c r="AG12" s="14"/>
    </row>
    <row r="13" ht="102.0" customHeight="1">
      <c r="A13" s="35"/>
      <c r="B13" s="50">
        <v>9.0</v>
      </c>
      <c r="C13" s="37" t="s">
        <v>161</v>
      </c>
      <c r="D13" s="37" t="s">
        <v>162</v>
      </c>
      <c r="E13" s="37" t="s">
        <v>163</v>
      </c>
      <c r="F13" s="50">
        <v>2013.0</v>
      </c>
      <c r="G13" s="39" t="s">
        <v>164</v>
      </c>
      <c r="H13" s="39" t="s">
        <v>165</v>
      </c>
      <c r="I13" s="51" t="s">
        <v>37</v>
      </c>
      <c r="J13" s="41" t="s">
        <v>166</v>
      </c>
      <c r="K13" s="41" t="s">
        <v>167</v>
      </c>
      <c r="L13" s="44" t="s">
        <v>15</v>
      </c>
      <c r="M13" s="44" t="s">
        <v>16</v>
      </c>
      <c r="N13" s="44" t="s">
        <v>16</v>
      </c>
      <c r="O13" s="44" t="s">
        <v>92</v>
      </c>
      <c r="P13" s="44" t="s">
        <v>93</v>
      </c>
      <c r="Q13" s="44" t="s">
        <v>15</v>
      </c>
      <c r="R13" s="44" t="s">
        <v>112</v>
      </c>
      <c r="S13" s="44" t="s">
        <v>16</v>
      </c>
      <c r="T13" s="44" t="s">
        <v>37</v>
      </c>
      <c r="U13" s="44" t="s">
        <v>168</v>
      </c>
      <c r="V13" s="44" t="s">
        <v>15</v>
      </c>
      <c r="W13" s="44" t="s">
        <v>16</v>
      </c>
      <c r="X13" s="45"/>
      <c r="Y13" s="46"/>
      <c r="Z13" s="47"/>
      <c r="AA13" s="14"/>
      <c r="AB13" s="14"/>
      <c r="AC13" s="14"/>
      <c r="AD13" s="14"/>
      <c r="AE13" s="14"/>
      <c r="AF13" s="14"/>
      <c r="AG13" s="14"/>
    </row>
    <row r="14" ht="76.5" customHeight="1">
      <c r="A14" s="35"/>
      <c r="B14" s="50">
        <v>10.0</v>
      </c>
      <c r="C14" s="37" t="s">
        <v>169</v>
      </c>
      <c r="D14" s="52" t="s">
        <v>170</v>
      </c>
      <c r="E14" s="37" t="s">
        <v>16</v>
      </c>
      <c r="F14" s="50">
        <v>2012.0</v>
      </c>
      <c r="G14" s="39" t="s">
        <v>171</v>
      </c>
      <c r="H14" s="39" t="s">
        <v>172</v>
      </c>
      <c r="I14" s="51" t="s">
        <v>37</v>
      </c>
      <c r="J14" s="41" t="s">
        <v>173</v>
      </c>
      <c r="K14" s="41" t="s">
        <v>174</v>
      </c>
      <c r="L14" s="44" t="s">
        <v>16</v>
      </c>
      <c r="M14" s="44" t="s">
        <v>16</v>
      </c>
      <c r="N14" s="44" t="s">
        <v>16</v>
      </c>
      <c r="O14" s="44" t="s">
        <v>92</v>
      </c>
      <c r="P14" s="44" t="s">
        <v>93</v>
      </c>
      <c r="Q14" s="44" t="s">
        <v>15</v>
      </c>
      <c r="R14" s="44" t="s">
        <v>175</v>
      </c>
      <c r="S14" s="44" t="s">
        <v>16</v>
      </c>
      <c r="T14" s="44" t="s">
        <v>37</v>
      </c>
      <c r="U14" s="44" t="s">
        <v>176</v>
      </c>
      <c r="V14" s="44" t="s">
        <v>16</v>
      </c>
      <c r="W14" s="44" t="s">
        <v>16</v>
      </c>
      <c r="X14" s="45"/>
      <c r="Y14" s="46"/>
      <c r="Z14" s="47"/>
      <c r="AA14" s="14"/>
      <c r="AB14" s="14"/>
      <c r="AC14" s="14"/>
      <c r="AD14" s="14"/>
      <c r="AE14" s="14"/>
      <c r="AF14" s="14"/>
      <c r="AG14" s="14"/>
    </row>
    <row r="15" ht="76.5" customHeight="1">
      <c r="A15" s="35"/>
      <c r="B15" s="50">
        <v>11.0</v>
      </c>
      <c r="C15" s="37" t="s">
        <v>177</v>
      </c>
      <c r="D15" s="38" t="str">
        <f>HYPERLINK("http://www.sumame.co/es","http://www.sumame.co/es ")</f>
        <v>http://www.sumame.co/es </v>
      </c>
      <c r="E15" s="37" t="s">
        <v>64</v>
      </c>
      <c r="F15" s="50">
        <v>2014.0</v>
      </c>
      <c r="G15" s="39" t="s">
        <v>178</v>
      </c>
      <c r="H15" s="39" t="s">
        <v>179</v>
      </c>
      <c r="I15" s="51" t="s">
        <v>37</v>
      </c>
      <c r="J15" s="41" t="s">
        <v>180</v>
      </c>
      <c r="K15" s="41" t="s">
        <v>181</v>
      </c>
      <c r="L15" s="44" t="s">
        <v>15</v>
      </c>
      <c r="M15" s="44" t="s">
        <v>16</v>
      </c>
      <c r="N15" s="44" t="s">
        <v>16</v>
      </c>
      <c r="O15" s="44" t="s">
        <v>92</v>
      </c>
      <c r="P15" s="44" t="s">
        <v>93</v>
      </c>
      <c r="Q15" s="44" t="s">
        <v>15</v>
      </c>
      <c r="R15" s="44" t="s">
        <v>182</v>
      </c>
      <c r="S15" s="44" t="s">
        <v>16</v>
      </c>
      <c r="T15" s="44" t="s">
        <v>183</v>
      </c>
      <c r="U15" s="44" t="s">
        <v>184</v>
      </c>
      <c r="V15" s="44" t="s">
        <v>16</v>
      </c>
      <c r="W15" s="44" t="s">
        <v>15</v>
      </c>
      <c r="X15" s="45"/>
      <c r="Y15" s="46"/>
      <c r="Z15" s="47"/>
      <c r="AA15" s="14"/>
      <c r="AB15" s="14"/>
      <c r="AC15" s="14"/>
      <c r="AD15" s="14"/>
      <c r="AE15" s="14"/>
      <c r="AF15" s="14"/>
      <c r="AG15" s="14"/>
    </row>
    <row r="16" ht="63.75" customHeight="1">
      <c r="A16" s="35"/>
      <c r="B16" s="50">
        <v>12.0</v>
      </c>
      <c r="C16" s="37" t="s">
        <v>113</v>
      </c>
      <c r="D16" s="38" t="str">
        <f>HYPERLINK("http://www.crowdfundingalacolombiana.com/","http://www.crowdfundingalacolombiana.com/ ")</f>
        <v>http://www.crowdfundingalacolombiana.com/ </v>
      </c>
      <c r="E16" s="37" t="s">
        <v>15</v>
      </c>
      <c r="F16" s="50">
        <v>2014.0</v>
      </c>
      <c r="G16" s="39" t="s">
        <v>185</v>
      </c>
      <c r="H16" s="39" t="s">
        <v>186</v>
      </c>
      <c r="I16" s="51" t="s">
        <v>37</v>
      </c>
      <c r="J16" s="41" t="s">
        <v>37</v>
      </c>
      <c r="K16" s="41" t="s">
        <v>187</v>
      </c>
      <c r="L16" s="44" t="s">
        <v>37</v>
      </c>
      <c r="M16" s="44" t="s">
        <v>37</v>
      </c>
      <c r="N16" s="44" t="s">
        <v>15</v>
      </c>
      <c r="O16" s="44" t="s">
        <v>92</v>
      </c>
      <c r="P16" s="44" t="s">
        <v>93</v>
      </c>
      <c r="Q16" s="44" t="s">
        <v>15</v>
      </c>
      <c r="R16" s="44" t="s">
        <v>188</v>
      </c>
      <c r="S16" s="44" t="s">
        <v>160</v>
      </c>
      <c r="T16" s="44" t="s">
        <v>188</v>
      </c>
      <c r="U16" s="44" t="s">
        <v>160</v>
      </c>
      <c r="V16" s="44" t="s">
        <v>16</v>
      </c>
      <c r="W16" s="44" t="s">
        <v>15</v>
      </c>
      <c r="X16" s="45"/>
      <c r="Y16" s="46"/>
      <c r="Z16" s="47"/>
      <c r="AA16" s="14"/>
      <c r="AB16" s="14"/>
      <c r="AC16" s="14"/>
      <c r="AD16" s="14"/>
      <c r="AE16" s="14"/>
      <c r="AF16" s="14"/>
      <c r="AG16" s="14"/>
    </row>
    <row r="17" ht="102.0" customHeight="1">
      <c r="A17" s="35"/>
      <c r="B17" s="50">
        <v>13.0</v>
      </c>
      <c r="C17" s="37" t="s">
        <v>113</v>
      </c>
      <c r="D17" s="38" t="str">
        <f>HYPERLINK("http://fundacionhelp.org/","ttp://fundacionhelp.org/ ")</f>
        <v>ttp://fundacionhelp.org/ </v>
      </c>
      <c r="E17" s="37" t="s">
        <v>16</v>
      </c>
      <c r="F17" s="50">
        <v>2015.0</v>
      </c>
      <c r="G17" s="39" t="s">
        <v>189</v>
      </c>
      <c r="H17" s="39" t="s">
        <v>190</v>
      </c>
      <c r="I17" s="51" t="s">
        <v>191</v>
      </c>
      <c r="J17" s="41" t="s">
        <v>192</v>
      </c>
      <c r="K17" s="41" t="s">
        <v>193</v>
      </c>
      <c r="L17" s="44" t="s">
        <v>15</v>
      </c>
      <c r="M17" s="44" t="s">
        <v>194</v>
      </c>
      <c r="N17" s="44" t="s">
        <v>195</v>
      </c>
      <c r="O17" s="44" t="s">
        <v>196</v>
      </c>
      <c r="P17" s="44" t="s">
        <v>15</v>
      </c>
      <c r="Q17" s="44" t="s">
        <v>15</v>
      </c>
      <c r="R17" s="44" t="s">
        <v>149</v>
      </c>
      <c r="S17" s="44" t="s">
        <v>194</v>
      </c>
      <c r="T17" s="44" t="s">
        <v>194</v>
      </c>
      <c r="U17" s="44" t="s">
        <v>194</v>
      </c>
      <c r="V17" s="44" t="s">
        <v>16</v>
      </c>
      <c r="W17" s="44" t="s">
        <v>16</v>
      </c>
      <c r="X17" s="45"/>
      <c r="Y17" s="46"/>
      <c r="Z17" s="47"/>
      <c r="AA17" s="14"/>
      <c r="AB17" s="14"/>
      <c r="AC17" s="14"/>
      <c r="AD17" s="14"/>
      <c r="AE17" s="14"/>
      <c r="AF17" s="14"/>
      <c r="AG17" s="14"/>
    </row>
    <row r="18" ht="129.75" customHeight="1">
      <c r="A18" s="35"/>
      <c r="B18" s="50">
        <v>14.0</v>
      </c>
      <c r="C18" s="37" t="s">
        <v>113</v>
      </c>
      <c r="D18" s="38" t="str">
        <f>HYPERLINK("http://www.lachevre.co/","http://www.lachevre.co/ ")</f>
        <v>http://www.lachevre.co/ </v>
      </c>
      <c r="E18" s="37" t="s">
        <v>197</v>
      </c>
      <c r="F18" s="50">
        <v>2012.0</v>
      </c>
      <c r="G18" s="39" t="s">
        <v>198</v>
      </c>
      <c r="H18" s="39" t="s">
        <v>199</v>
      </c>
      <c r="I18" s="51" t="s">
        <v>37</v>
      </c>
      <c r="J18" s="41" t="s">
        <v>200</v>
      </c>
      <c r="K18" s="41" t="s">
        <v>201</v>
      </c>
      <c r="L18" s="44" t="s">
        <v>16</v>
      </c>
      <c r="M18" s="44" t="s">
        <v>15</v>
      </c>
      <c r="N18" s="44" t="s">
        <v>16</v>
      </c>
      <c r="O18" s="44" t="s">
        <v>92</v>
      </c>
      <c r="P18" s="44" t="s">
        <v>93</v>
      </c>
      <c r="Q18" s="44" t="s">
        <v>93</v>
      </c>
      <c r="R18" s="44" t="s">
        <v>202</v>
      </c>
      <c r="S18" s="44" t="s">
        <v>16</v>
      </c>
      <c r="T18" s="44" t="s">
        <v>37</v>
      </c>
      <c r="U18" s="44" t="s">
        <v>203</v>
      </c>
      <c r="V18" s="44" t="s">
        <v>16</v>
      </c>
      <c r="W18" s="44" t="s">
        <v>15</v>
      </c>
      <c r="X18" s="45"/>
      <c r="Y18" s="46"/>
      <c r="Z18" s="47"/>
      <c r="AA18" s="14"/>
      <c r="AB18" s="14"/>
      <c r="AC18" s="14"/>
      <c r="AD18" s="14"/>
      <c r="AE18" s="14"/>
      <c r="AF18" s="14"/>
      <c r="AG18" s="14"/>
    </row>
    <row r="19" ht="165.75" customHeight="1">
      <c r="A19" s="35"/>
      <c r="B19" s="50">
        <v>15.0</v>
      </c>
      <c r="C19" s="37" t="s">
        <v>204</v>
      </c>
      <c r="D19" s="37" t="s">
        <v>205</v>
      </c>
      <c r="E19" s="37" t="s">
        <v>15</v>
      </c>
      <c r="F19" s="50" t="s">
        <v>206</v>
      </c>
      <c r="G19" s="39" t="s">
        <v>207</v>
      </c>
      <c r="H19" s="39" t="s">
        <v>208</v>
      </c>
      <c r="I19" s="51"/>
      <c r="J19" s="41" t="s">
        <v>209</v>
      </c>
      <c r="K19" s="41" t="s">
        <v>210</v>
      </c>
      <c r="L19" s="44" t="s">
        <v>15</v>
      </c>
      <c r="M19" s="44" t="s">
        <v>15</v>
      </c>
      <c r="N19" s="44" t="s">
        <v>16</v>
      </c>
      <c r="O19" s="44" t="s">
        <v>92</v>
      </c>
      <c r="P19" s="44" t="s">
        <v>93</v>
      </c>
      <c r="Q19" s="44" t="s">
        <v>93</v>
      </c>
      <c r="R19" s="44" t="s">
        <v>122</v>
      </c>
      <c r="S19" s="44" t="s">
        <v>16</v>
      </c>
      <c r="T19" s="44" t="s">
        <v>37</v>
      </c>
      <c r="U19" s="44" t="s">
        <v>211</v>
      </c>
      <c r="V19" s="44" t="s">
        <v>16</v>
      </c>
      <c r="W19" s="44" t="s">
        <v>16</v>
      </c>
      <c r="X19" s="45"/>
      <c r="Y19" s="46"/>
      <c r="Z19" s="47"/>
      <c r="AA19" s="14"/>
      <c r="AB19" s="14"/>
      <c r="AC19" s="14"/>
      <c r="AD19" s="14"/>
      <c r="AE19" s="14"/>
      <c r="AF19" s="14"/>
      <c r="AG19" s="14"/>
    </row>
    <row r="20" ht="38.25" customHeight="1">
      <c r="A20" s="35"/>
      <c r="B20" s="50">
        <v>16.0</v>
      </c>
      <c r="C20" s="37" t="s">
        <v>212</v>
      </c>
      <c r="D20" s="37" t="s">
        <v>213</v>
      </c>
      <c r="E20" s="37" t="s">
        <v>15</v>
      </c>
      <c r="F20" s="50">
        <v>2010.0</v>
      </c>
      <c r="G20" s="39" t="s">
        <v>214</v>
      </c>
      <c r="H20" s="39" t="s">
        <v>215</v>
      </c>
      <c r="I20" s="51" t="s">
        <v>216</v>
      </c>
      <c r="J20" s="41" t="s">
        <v>217</v>
      </c>
      <c r="K20" s="41" t="s">
        <v>218</v>
      </c>
      <c r="L20" s="44" t="s">
        <v>15</v>
      </c>
      <c r="M20" s="44" t="s">
        <v>37</v>
      </c>
      <c r="N20" s="44" t="s">
        <v>16</v>
      </c>
      <c r="O20" s="44" t="s">
        <v>92</v>
      </c>
      <c r="P20" s="44" t="s">
        <v>93</v>
      </c>
      <c r="Q20" s="44" t="s">
        <v>15</v>
      </c>
      <c r="R20" s="44" t="s">
        <v>219</v>
      </c>
      <c r="S20" s="44" t="s">
        <v>37</v>
      </c>
      <c r="T20" s="44" t="s">
        <v>220</v>
      </c>
      <c r="U20" s="44" t="s">
        <v>37</v>
      </c>
      <c r="V20" s="44" t="s">
        <v>16</v>
      </c>
      <c r="W20" s="44" t="s">
        <v>15</v>
      </c>
      <c r="X20" s="45"/>
      <c r="Y20" s="46"/>
      <c r="Z20" s="47"/>
      <c r="AA20" s="14"/>
      <c r="AB20" s="14"/>
      <c r="AC20" s="14"/>
      <c r="AD20" s="14"/>
      <c r="AE20" s="14"/>
      <c r="AF20" s="14"/>
      <c r="AG20" s="14"/>
    </row>
    <row r="21" ht="94.5" customHeight="1">
      <c r="A21" s="35"/>
      <c r="B21" s="50">
        <v>17.0</v>
      </c>
      <c r="C21" s="37" t="s">
        <v>134</v>
      </c>
      <c r="D21" s="37" t="s">
        <v>221</v>
      </c>
      <c r="E21" s="37" t="s">
        <v>15</v>
      </c>
      <c r="F21" s="50"/>
      <c r="G21" s="39" t="s">
        <v>222</v>
      </c>
      <c r="H21" s="39" t="s">
        <v>223</v>
      </c>
      <c r="I21" s="51" t="s">
        <v>224</v>
      </c>
      <c r="J21" s="41" t="s">
        <v>225</v>
      </c>
      <c r="K21" s="41" t="s">
        <v>226</v>
      </c>
      <c r="L21" s="44" t="s">
        <v>15</v>
      </c>
      <c r="M21" s="44" t="s">
        <v>160</v>
      </c>
      <c r="N21" s="44" t="s">
        <v>160</v>
      </c>
      <c r="O21" s="44" t="s">
        <v>92</v>
      </c>
      <c r="P21" s="44" t="s">
        <v>15</v>
      </c>
      <c r="Q21" s="44" t="s">
        <v>15</v>
      </c>
      <c r="R21" s="44" t="s">
        <v>227</v>
      </c>
      <c r="S21" s="44" t="s">
        <v>228</v>
      </c>
      <c r="T21" s="44" t="s">
        <v>229</v>
      </c>
      <c r="U21" s="44" t="s">
        <v>37</v>
      </c>
      <c r="V21" s="44" t="s">
        <v>15</v>
      </c>
      <c r="W21" s="44" t="s">
        <v>15</v>
      </c>
      <c r="X21" s="45"/>
      <c r="Y21" s="46"/>
      <c r="Z21" s="47"/>
      <c r="AA21" s="14"/>
      <c r="AB21" s="14"/>
      <c r="AC21" s="14"/>
      <c r="AD21" s="14"/>
      <c r="AE21" s="14"/>
      <c r="AF21" s="14"/>
      <c r="AG21" s="14"/>
    </row>
    <row r="22" ht="79.5" customHeight="1">
      <c r="A22" s="35"/>
      <c r="B22" s="50">
        <v>18.0</v>
      </c>
      <c r="C22" s="37" t="s">
        <v>230</v>
      </c>
      <c r="D22" s="37" t="s">
        <v>231</v>
      </c>
      <c r="E22" s="37" t="s">
        <v>15</v>
      </c>
      <c r="F22" s="50">
        <v>2008.0</v>
      </c>
      <c r="G22" s="39" t="s">
        <v>232</v>
      </c>
      <c r="H22" s="39" t="s">
        <v>233</v>
      </c>
      <c r="I22" s="51" t="s">
        <v>234</v>
      </c>
      <c r="J22" s="41" t="s">
        <v>235</v>
      </c>
      <c r="K22" s="41" t="s">
        <v>236</v>
      </c>
      <c r="L22" s="44" t="s">
        <v>15</v>
      </c>
      <c r="M22" s="44" t="s">
        <v>16</v>
      </c>
      <c r="N22" s="44" t="s">
        <v>16</v>
      </c>
      <c r="O22" s="44" t="s">
        <v>92</v>
      </c>
      <c r="P22" s="44" t="s">
        <v>93</v>
      </c>
      <c r="Q22" s="44" t="s">
        <v>93</v>
      </c>
      <c r="R22" s="44" t="s">
        <v>237</v>
      </c>
      <c r="S22" s="44" t="s">
        <v>16</v>
      </c>
      <c r="T22" s="44" t="s">
        <v>238</v>
      </c>
      <c r="U22" s="44" t="s">
        <v>239</v>
      </c>
      <c r="V22" s="44" t="s">
        <v>16</v>
      </c>
      <c r="W22" s="44" t="s">
        <v>16</v>
      </c>
      <c r="X22" s="45"/>
      <c r="Y22" s="46"/>
      <c r="Z22" s="47"/>
      <c r="AA22" s="14"/>
      <c r="AB22" s="14"/>
      <c r="AC22" s="14"/>
      <c r="AD22" s="14"/>
      <c r="AE22" s="14"/>
      <c r="AF22" s="14"/>
      <c r="AG22" s="14"/>
    </row>
    <row r="23" ht="165.0" customHeight="1">
      <c r="A23" s="35"/>
      <c r="B23" s="50">
        <v>19.0</v>
      </c>
      <c r="C23" s="37" t="s">
        <v>240</v>
      </c>
      <c r="D23" s="37" t="s">
        <v>241</v>
      </c>
      <c r="E23" s="37" t="s">
        <v>16</v>
      </c>
      <c r="F23" s="50">
        <v>2004.0</v>
      </c>
      <c r="G23" s="39" t="s">
        <v>242</v>
      </c>
      <c r="H23" s="39" t="s">
        <v>243</v>
      </c>
      <c r="I23" s="51" t="s">
        <v>244</v>
      </c>
      <c r="J23" s="41" t="s">
        <v>245</v>
      </c>
      <c r="K23" s="41" t="s">
        <v>246</v>
      </c>
      <c r="L23" s="53" t="s">
        <v>37</v>
      </c>
      <c r="M23" s="44" t="s">
        <v>194</v>
      </c>
      <c r="N23" s="44" t="s">
        <v>194</v>
      </c>
      <c r="O23" s="44" t="s">
        <v>247</v>
      </c>
      <c r="P23" s="44" t="s">
        <v>93</v>
      </c>
      <c r="Q23" s="44" t="s">
        <v>93</v>
      </c>
      <c r="R23" s="44"/>
      <c r="S23" s="44"/>
      <c r="T23" s="44" t="s">
        <v>248</v>
      </c>
      <c r="U23" s="44"/>
      <c r="V23" s="44" t="s">
        <v>16</v>
      </c>
      <c r="W23" s="44" t="s">
        <v>16</v>
      </c>
      <c r="X23" s="45"/>
      <c r="Y23" s="46"/>
      <c r="Z23" s="47"/>
      <c r="AA23" s="14"/>
      <c r="AB23" s="14"/>
      <c r="AC23" s="14"/>
      <c r="AD23" s="14"/>
      <c r="AE23" s="14"/>
      <c r="AF23" s="14"/>
      <c r="AG23" s="14"/>
    </row>
    <row r="24" ht="140.25" customHeight="1">
      <c r="A24" s="35"/>
      <c r="B24" s="50">
        <v>20.0</v>
      </c>
      <c r="C24" s="50" t="s">
        <v>249</v>
      </c>
      <c r="D24" s="54" t="str">
        <f>HYPERLINK("https://www.indiegogo.com/","https://www.indiegogo.com/")</f>
        <v>https://www.indiegogo.com/</v>
      </c>
      <c r="E24" s="50" t="s">
        <v>15</v>
      </c>
      <c r="F24" s="50">
        <v>2008.0</v>
      </c>
      <c r="G24" s="39" t="s">
        <v>250</v>
      </c>
      <c r="H24" s="39" t="s">
        <v>251</v>
      </c>
      <c r="I24" s="50" t="s">
        <v>252</v>
      </c>
      <c r="J24" s="41" t="s">
        <v>253</v>
      </c>
      <c r="K24" s="41" t="s">
        <v>254</v>
      </c>
      <c r="L24" s="44" t="s">
        <v>15</v>
      </c>
      <c r="M24" s="44" t="s">
        <v>16</v>
      </c>
      <c r="N24" s="44" t="s">
        <v>16</v>
      </c>
      <c r="O24" s="44" t="s">
        <v>92</v>
      </c>
      <c r="P24" s="44" t="s">
        <v>93</v>
      </c>
      <c r="Q24" s="44" t="s">
        <v>93</v>
      </c>
      <c r="R24" s="44" t="s">
        <v>255</v>
      </c>
      <c r="S24" s="44" t="s">
        <v>16</v>
      </c>
      <c r="T24" s="44" t="s">
        <v>256</v>
      </c>
      <c r="U24" s="44" t="s">
        <v>168</v>
      </c>
      <c r="V24" s="44" t="s">
        <v>16</v>
      </c>
      <c r="W24" s="44" t="s">
        <v>16</v>
      </c>
      <c r="X24" s="45"/>
      <c r="Y24" s="46"/>
      <c r="Z24" s="47"/>
      <c r="AA24" s="14"/>
      <c r="AB24" s="14"/>
      <c r="AC24" s="14"/>
      <c r="AD24" s="14"/>
      <c r="AE24" s="14"/>
      <c r="AF24" s="14"/>
      <c r="AG24" s="14"/>
    </row>
    <row r="25" ht="185.25" customHeight="1">
      <c r="A25" s="35"/>
      <c r="B25" s="50">
        <v>21.0</v>
      </c>
      <c r="C25" s="50" t="s">
        <v>113</v>
      </c>
      <c r="D25" s="55" t="str">
        <f>HYPERLINK("http://www.p4s.co/","www.p4s.co")</f>
        <v>www.p4s.co</v>
      </c>
      <c r="E25" s="50" t="s">
        <v>16</v>
      </c>
      <c r="F25" s="50">
        <v>2012.0</v>
      </c>
      <c r="G25" s="39" t="s">
        <v>257</v>
      </c>
      <c r="H25" s="39" t="s">
        <v>258</v>
      </c>
      <c r="I25" s="50" t="s">
        <v>37</v>
      </c>
      <c r="J25" s="56" t="s">
        <v>259</v>
      </c>
      <c r="K25" s="41" t="s">
        <v>260</v>
      </c>
      <c r="L25" s="44" t="s">
        <v>16</v>
      </c>
      <c r="M25" s="44" t="s">
        <v>15</v>
      </c>
      <c r="N25" s="44" t="s">
        <v>15</v>
      </c>
      <c r="O25" s="44" t="s">
        <v>92</v>
      </c>
      <c r="P25" s="44" t="s">
        <v>15</v>
      </c>
      <c r="Q25" s="44" t="s">
        <v>261</v>
      </c>
      <c r="R25" s="44" t="s">
        <v>37</v>
      </c>
      <c r="S25" s="44" t="s">
        <v>16</v>
      </c>
      <c r="T25" s="53" t="s">
        <v>262</v>
      </c>
      <c r="U25" s="44" t="s">
        <v>15</v>
      </c>
      <c r="V25" s="44" t="s">
        <v>15</v>
      </c>
      <c r="W25" s="44" t="s">
        <v>15</v>
      </c>
      <c r="X25" s="45"/>
      <c r="Y25" s="46"/>
      <c r="Z25" s="47"/>
      <c r="AA25" s="14"/>
      <c r="AB25" s="14"/>
      <c r="AC25" s="14"/>
      <c r="AD25" s="14"/>
      <c r="AE25" s="14"/>
      <c r="AF25" s="14"/>
      <c r="AG25" s="14"/>
    </row>
    <row r="26" ht="185.25" customHeight="1">
      <c r="A26" s="35"/>
      <c r="B26" s="57">
        <v>22.0</v>
      </c>
      <c r="C26" s="50" t="s">
        <v>113</v>
      </c>
      <c r="D26" s="58" t="s">
        <v>263</v>
      </c>
      <c r="E26" s="57" t="s">
        <v>15</v>
      </c>
      <c r="F26" s="57" t="s">
        <v>37</v>
      </c>
      <c r="G26" s="59" t="s">
        <v>264</v>
      </c>
      <c r="H26" s="59" t="s">
        <v>265</v>
      </c>
      <c r="I26" s="50" t="s">
        <v>37</v>
      </c>
      <c r="J26" s="60" t="s">
        <v>266</v>
      </c>
      <c r="K26" s="61" t="s">
        <v>267</v>
      </c>
      <c r="L26" s="44" t="s">
        <v>16</v>
      </c>
      <c r="M26" s="44" t="s">
        <v>15</v>
      </c>
      <c r="N26" s="44" t="s">
        <v>15</v>
      </c>
      <c r="O26" s="44" t="s">
        <v>92</v>
      </c>
      <c r="P26" s="53" t="s">
        <v>93</v>
      </c>
      <c r="Q26" s="44" t="s">
        <v>261</v>
      </c>
      <c r="R26" s="53" t="s">
        <v>133</v>
      </c>
      <c r="S26" s="44" t="s">
        <v>16</v>
      </c>
      <c r="T26" s="53" t="s">
        <v>37</v>
      </c>
      <c r="U26" s="53" t="s">
        <v>16</v>
      </c>
      <c r="V26" s="53" t="s">
        <v>16</v>
      </c>
      <c r="W26" s="44" t="s">
        <v>15</v>
      </c>
      <c r="X26" s="45"/>
      <c r="Y26" s="46"/>
      <c r="Z26" s="47"/>
      <c r="AA26" s="14"/>
      <c r="AB26" s="14"/>
      <c r="AC26" s="14"/>
      <c r="AD26" s="14"/>
      <c r="AE26" s="14"/>
      <c r="AF26" s="14"/>
      <c r="AG26" s="14"/>
    </row>
    <row r="27" ht="14.25" customHeight="1">
      <c r="A27" s="2"/>
      <c r="B27" s="62"/>
      <c r="C27" s="63"/>
      <c r="D27" s="2"/>
      <c r="E27" s="63"/>
      <c r="F27" s="62"/>
      <c r="G27" s="64"/>
      <c r="H27" s="63"/>
      <c r="I27" s="63"/>
      <c r="J27" s="63"/>
      <c r="K27" s="46"/>
      <c r="L27" s="13"/>
      <c r="M27" s="13"/>
      <c r="N27" s="13"/>
      <c r="O27" s="13"/>
      <c r="P27" s="13"/>
      <c r="Q27" s="13"/>
      <c r="R27" s="13"/>
      <c r="S27" s="13"/>
      <c r="T27" s="13"/>
      <c r="U27" s="13"/>
      <c r="V27" s="13"/>
      <c r="W27" s="13"/>
      <c r="X27" s="13"/>
      <c r="Y27" s="13"/>
      <c r="Z27" s="2"/>
      <c r="AA27" s="14"/>
      <c r="AB27" s="14"/>
      <c r="AC27" s="14"/>
      <c r="AD27" s="14"/>
      <c r="AE27" s="14"/>
      <c r="AF27" s="14"/>
      <c r="AG27" s="14"/>
    </row>
    <row r="28" ht="14.25" customHeight="1">
      <c r="A28" s="2"/>
      <c r="B28" s="62"/>
      <c r="C28" s="63"/>
      <c r="D28" s="2"/>
      <c r="E28" s="63"/>
      <c r="F28" s="62"/>
      <c r="G28" s="64"/>
      <c r="H28" s="63"/>
      <c r="I28" s="63"/>
      <c r="J28" s="63"/>
      <c r="K28" s="46"/>
      <c r="L28" s="13"/>
      <c r="M28" s="13"/>
      <c r="N28" s="13"/>
      <c r="O28" s="13"/>
      <c r="P28" s="13"/>
      <c r="Q28" s="13"/>
      <c r="R28" s="13"/>
      <c r="S28" s="13"/>
      <c r="T28" s="13"/>
      <c r="U28" s="13"/>
      <c r="V28" s="13"/>
      <c r="W28" s="13"/>
      <c r="X28" s="13"/>
      <c r="Y28" s="13"/>
      <c r="Z28" s="2"/>
      <c r="AA28" s="14"/>
      <c r="AB28" s="14"/>
      <c r="AC28" s="14"/>
      <c r="AD28" s="14"/>
      <c r="AE28" s="14"/>
      <c r="AF28" s="14"/>
      <c r="AG28" s="14"/>
    </row>
    <row r="29" ht="14.25" customHeight="1">
      <c r="A29" s="2"/>
      <c r="B29" s="62"/>
      <c r="C29" s="63"/>
      <c r="D29" s="2"/>
      <c r="E29" s="63"/>
      <c r="F29" s="62"/>
      <c r="G29" s="64"/>
      <c r="H29" s="63"/>
      <c r="I29" s="63"/>
      <c r="J29" s="63"/>
      <c r="K29" s="46"/>
      <c r="L29" s="13"/>
      <c r="M29" s="13"/>
      <c r="N29" s="13"/>
      <c r="O29" s="13"/>
      <c r="P29" s="13"/>
      <c r="Q29" s="13"/>
      <c r="R29" s="13"/>
      <c r="S29" s="13"/>
      <c r="T29" s="13"/>
      <c r="U29" s="13"/>
      <c r="V29" s="13"/>
      <c r="W29" s="13"/>
      <c r="X29" s="13"/>
      <c r="Y29" s="13"/>
      <c r="Z29" s="2"/>
      <c r="AA29" s="14"/>
      <c r="AB29" s="14"/>
      <c r="AC29" s="14"/>
      <c r="AD29" s="14"/>
      <c r="AE29" s="14"/>
      <c r="AF29" s="14"/>
      <c r="AG29" s="14"/>
    </row>
    <row r="30" ht="14.25" customHeight="1">
      <c r="A30" s="2"/>
      <c r="B30" s="62"/>
      <c r="C30" s="63"/>
      <c r="D30" s="2"/>
      <c r="E30" s="63"/>
      <c r="F30" s="62"/>
      <c r="G30" s="64"/>
      <c r="H30" s="63"/>
      <c r="I30" s="63"/>
      <c r="J30" s="63"/>
      <c r="K30" s="46"/>
      <c r="L30" s="13"/>
      <c r="M30" s="13"/>
      <c r="N30" s="13"/>
      <c r="O30" s="13"/>
      <c r="P30" s="13"/>
      <c r="Q30" s="13"/>
      <c r="R30" s="13"/>
      <c r="S30" s="13"/>
      <c r="T30" s="13"/>
      <c r="U30" s="13"/>
      <c r="V30" s="13"/>
      <c r="W30" s="13"/>
      <c r="X30" s="13"/>
      <c r="Y30" s="13"/>
      <c r="Z30" s="2"/>
      <c r="AA30" s="14"/>
      <c r="AB30" s="14"/>
      <c r="AC30" s="14"/>
      <c r="AD30" s="14"/>
      <c r="AE30" s="14"/>
      <c r="AF30" s="14"/>
      <c r="AG30" s="14"/>
    </row>
    <row r="31" ht="14.25" customHeight="1">
      <c r="A31" s="2"/>
      <c r="B31" s="62"/>
      <c r="C31" s="63"/>
      <c r="D31" s="2"/>
      <c r="E31" s="63"/>
      <c r="F31" s="62"/>
      <c r="G31" s="64"/>
      <c r="H31" s="63"/>
      <c r="I31" s="63"/>
      <c r="J31" s="63"/>
      <c r="K31" s="46"/>
      <c r="L31" s="13"/>
      <c r="M31" s="13"/>
      <c r="N31" s="13"/>
      <c r="O31" s="13"/>
      <c r="P31" s="13"/>
      <c r="Q31" s="13"/>
      <c r="R31" s="13"/>
      <c r="S31" s="13"/>
      <c r="T31" s="13"/>
      <c r="U31" s="13"/>
      <c r="V31" s="13"/>
      <c r="W31" s="13"/>
      <c r="X31" s="13"/>
      <c r="Y31" s="13"/>
      <c r="Z31" s="2"/>
      <c r="AA31" s="14"/>
      <c r="AB31" s="14"/>
      <c r="AC31" s="14"/>
      <c r="AD31" s="14"/>
      <c r="AE31" s="14"/>
      <c r="AF31" s="14"/>
      <c r="AG31" s="14"/>
    </row>
    <row r="32" ht="14.25" customHeight="1">
      <c r="A32" s="2"/>
      <c r="B32" s="62"/>
      <c r="C32" s="63"/>
      <c r="D32" s="2"/>
      <c r="E32" s="63"/>
      <c r="F32" s="62"/>
      <c r="G32" s="64"/>
      <c r="H32" s="63"/>
      <c r="I32" s="63"/>
      <c r="J32" s="63"/>
      <c r="K32" s="46"/>
      <c r="L32" s="13"/>
      <c r="M32" s="13"/>
      <c r="N32" s="13"/>
      <c r="O32" s="13"/>
      <c r="P32" s="13"/>
      <c r="Q32" s="13"/>
      <c r="R32" s="13"/>
      <c r="S32" s="13"/>
      <c r="T32" s="13"/>
      <c r="U32" s="13"/>
      <c r="V32" s="13"/>
      <c r="W32" s="13"/>
      <c r="X32" s="13"/>
      <c r="Y32" s="13"/>
      <c r="Z32" s="2"/>
      <c r="AA32" s="14"/>
      <c r="AB32" s="14"/>
      <c r="AC32" s="14"/>
      <c r="AD32" s="14"/>
      <c r="AE32" s="14"/>
      <c r="AF32" s="14"/>
      <c r="AG32" s="14"/>
    </row>
    <row r="33" ht="14.25" customHeight="1">
      <c r="A33" s="2"/>
      <c r="B33" s="62"/>
      <c r="C33" s="63"/>
      <c r="D33" s="2"/>
      <c r="E33" s="63"/>
      <c r="F33" s="62"/>
      <c r="G33" s="64"/>
      <c r="H33" s="63"/>
      <c r="I33" s="63"/>
      <c r="J33" s="63"/>
      <c r="K33" s="46"/>
      <c r="L33" s="13"/>
      <c r="M33" s="13"/>
      <c r="N33" s="13"/>
      <c r="O33" s="13"/>
      <c r="P33" s="13"/>
      <c r="Q33" s="13"/>
      <c r="R33" s="13"/>
      <c r="S33" s="13"/>
      <c r="T33" s="13"/>
      <c r="U33" s="13"/>
      <c r="V33" s="13"/>
      <c r="W33" s="13"/>
      <c r="X33" s="13"/>
      <c r="Y33" s="13"/>
      <c r="Z33" s="2"/>
      <c r="AA33" s="14"/>
      <c r="AB33" s="14"/>
      <c r="AC33" s="14"/>
      <c r="AD33" s="14"/>
      <c r="AE33" s="14"/>
      <c r="AF33" s="14"/>
      <c r="AG33" s="14"/>
    </row>
    <row r="34" ht="14.25" customHeight="1">
      <c r="A34" s="2"/>
      <c r="B34" s="62"/>
      <c r="C34" s="63"/>
      <c r="D34" s="2"/>
      <c r="E34" s="63"/>
      <c r="F34" s="62"/>
      <c r="G34" s="64"/>
      <c r="H34" s="63"/>
      <c r="I34" s="63"/>
      <c r="J34" s="63"/>
      <c r="K34" s="46"/>
      <c r="L34" s="13"/>
      <c r="M34" s="13"/>
      <c r="N34" s="13"/>
      <c r="O34" s="13"/>
      <c r="P34" s="13"/>
      <c r="Q34" s="13"/>
      <c r="R34" s="13"/>
      <c r="S34" s="13"/>
      <c r="T34" s="13"/>
      <c r="U34" s="13"/>
      <c r="V34" s="13"/>
      <c r="W34" s="13"/>
      <c r="X34" s="13"/>
      <c r="Y34" s="13"/>
      <c r="Z34" s="2"/>
      <c r="AA34" s="14"/>
      <c r="AB34" s="14"/>
      <c r="AC34" s="14"/>
      <c r="AD34" s="14"/>
      <c r="AE34" s="14"/>
      <c r="AF34" s="14"/>
      <c r="AG34" s="14"/>
    </row>
    <row r="35" ht="14.25" customHeight="1">
      <c r="A35" s="2"/>
      <c r="B35" s="62"/>
      <c r="C35" s="63"/>
      <c r="D35" s="2"/>
      <c r="E35" s="63"/>
      <c r="F35" s="62"/>
      <c r="G35" s="64"/>
      <c r="H35" s="63"/>
      <c r="I35" s="63"/>
      <c r="J35" s="63"/>
      <c r="K35" s="46"/>
      <c r="L35" s="13"/>
      <c r="M35" s="13"/>
      <c r="N35" s="13"/>
      <c r="O35" s="13"/>
      <c r="P35" s="13"/>
      <c r="Q35" s="13"/>
      <c r="R35" s="13"/>
      <c r="S35" s="13"/>
      <c r="T35" s="13"/>
      <c r="U35" s="13"/>
      <c r="V35" s="13"/>
      <c r="W35" s="13"/>
      <c r="X35" s="13"/>
      <c r="Y35" s="13"/>
      <c r="Z35" s="2"/>
      <c r="AA35" s="14"/>
      <c r="AB35" s="14"/>
      <c r="AC35" s="14"/>
      <c r="AD35" s="14"/>
      <c r="AE35" s="14"/>
      <c r="AF35" s="14"/>
      <c r="AG35" s="14"/>
    </row>
    <row r="36" ht="14.25" customHeight="1">
      <c r="A36" s="2"/>
      <c r="B36" s="62"/>
      <c r="C36" s="63"/>
      <c r="D36" s="2"/>
      <c r="E36" s="63"/>
      <c r="F36" s="62"/>
      <c r="G36" s="64"/>
      <c r="H36" s="63"/>
      <c r="I36" s="63"/>
      <c r="J36" s="63"/>
      <c r="K36" s="46"/>
      <c r="L36" s="13"/>
      <c r="M36" s="13"/>
      <c r="N36" s="13"/>
      <c r="O36" s="13"/>
      <c r="P36" s="13"/>
      <c r="Q36" s="13"/>
      <c r="R36" s="13"/>
      <c r="S36" s="13"/>
      <c r="T36" s="13"/>
      <c r="U36" s="13"/>
      <c r="V36" s="13"/>
      <c r="W36" s="13"/>
      <c r="X36" s="13"/>
      <c r="Y36" s="13"/>
      <c r="Z36" s="2"/>
      <c r="AA36" s="14"/>
      <c r="AB36" s="14"/>
      <c r="AC36" s="14"/>
      <c r="AD36" s="14"/>
      <c r="AE36" s="14"/>
      <c r="AF36" s="14"/>
      <c r="AG36" s="14"/>
    </row>
    <row r="37" ht="14.25" customHeight="1">
      <c r="A37" s="2"/>
      <c r="B37" s="62"/>
      <c r="C37" s="63"/>
      <c r="D37" s="2"/>
      <c r="E37" s="63"/>
      <c r="F37" s="62"/>
      <c r="G37" s="64"/>
      <c r="H37" s="63"/>
      <c r="I37" s="63"/>
      <c r="J37" s="63"/>
      <c r="K37" s="46"/>
      <c r="L37" s="13"/>
      <c r="M37" s="13"/>
      <c r="N37" s="13"/>
      <c r="O37" s="13"/>
      <c r="P37" s="13"/>
      <c r="Q37" s="13"/>
      <c r="R37" s="13"/>
      <c r="S37" s="13"/>
      <c r="T37" s="13"/>
      <c r="U37" s="13"/>
      <c r="V37" s="13"/>
      <c r="W37" s="13"/>
      <c r="X37" s="13"/>
      <c r="Y37" s="13"/>
      <c r="Z37" s="2"/>
      <c r="AA37" s="14"/>
      <c r="AB37" s="14"/>
      <c r="AC37" s="14"/>
      <c r="AD37" s="14"/>
      <c r="AE37" s="14"/>
      <c r="AF37" s="14"/>
      <c r="AG37" s="14"/>
    </row>
    <row r="38" ht="14.25" customHeight="1">
      <c r="A38" s="2"/>
      <c r="B38" s="62"/>
      <c r="C38" s="63"/>
      <c r="D38" s="2"/>
      <c r="E38" s="63"/>
      <c r="F38" s="62"/>
      <c r="G38" s="64"/>
      <c r="H38" s="63"/>
      <c r="I38" s="63"/>
      <c r="J38" s="63"/>
      <c r="K38" s="2"/>
      <c r="L38" s="2"/>
      <c r="M38" s="2"/>
      <c r="N38" s="2"/>
      <c r="O38" s="2"/>
      <c r="P38" s="2"/>
      <c r="Q38" s="2"/>
      <c r="R38" s="2"/>
      <c r="S38" s="2"/>
      <c r="T38" s="2"/>
      <c r="U38" s="2"/>
      <c r="V38" s="2"/>
      <c r="W38" s="2"/>
      <c r="X38" s="2"/>
      <c r="Y38" s="2"/>
      <c r="Z38" s="2"/>
      <c r="AA38" s="14"/>
      <c r="AB38" s="14"/>
      <c r="AC38" s="14"/>
      <c r="AD38" s="14"/>
      <c r="AE38" s="14"/>
      <c r="AF38" s="14"/>
      <c r="AG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row>
  </sheetData>
  <mergeCells count="2">
    <mergeCell ref="B2:K3"/>
    <mergeCell ref="L2:W3"/>
  </mergeCells>
  <conditionalFormatting sqref="D1:D999">
    <cfRule type="notContainsBlanks" dxfId="0" priority="1">
      <formula>LEN(TRIM(D1))&gt;0</formula>
    </cfRule>
  </conditionalFormatting>
  <hyperlinks>
    <hyperlink r:id="rId1" ref="D5"/>
    <hyperlink r:id="rId2" ref="D6"/>
    <hyperlink r:id="rId3" ref="D11"/>
    <hyperlink r:id="rId4" ref="D14"/>
    <hyperlink r:id="rId5" ref="D15"/>
    <hyperlink r:id="rId6" ref="D16"/>
    <hyperlink r:id="rId7" ref="D17"/>
    <hyperlink r:id="rId8" ref="D18"/>
    <hyperlink r:id="rId9" ref="D24"/>
    <hyperlink r:id="rId10" ref="D25"/>
    <hyperlink r:id="rId11" ref="D26"/>
  </hyperlin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A21001-5B40-4318-A3EA-733877EC4288}"/>
</file>

<file path=customXml/itemProps2.xml><?xml version="1.0" encoding="utf-8"?>
<ds:datastoreItem xmlns:ds="http://schemas.openxmlformats.org/officeDocument/2006/customXml" ds:itemID="{598B1782-53D7-4483-9D81-9E876AA802B5}"/>
</file>

<file path=customXml/itemProps3.xml><?xml version="1.0" encoding="utf-8"?>
<ds:datastoreItem xmlns:ds="http://schemas.openxmlformats.org/officeDocument/2006/customXml" ds:itemID="{8AA433DF-978D-469F-B876-59A74ABDC10B}"/>
</file>