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7590" windowHeight="6345" tabRatio="891" activeTab="10"/>
  </bookViews>
  <sheets>
    <sheet name="Principal" sheetId="1" r:id="rId1"/>
    <sheet name="Conceptos" sheetId="2" r:id="rId2"/>
    <sheet name="Centros de Costos" sheetId="3" r:id="rId3"/>
    <sheet name="Carga" sheetId="4" r:id="rId4"/>
    <sheet name="Meses" sheetId="5" state="hidden" r:id="rId5"/>
    <sheet name="PyG" sheetId="6" r:id="rId6"/>
    <sheet name="Por Concepto" sheetId="7" r:id="rId7"/>
    <sheet name="Por Fecha" sheetId="8" r:id="rId8"/>
    <sheet name="Centro Costo 1" sheetId="9" r:id="rId9"/>
    <sheet name="Centro Costo 2" sheetId="10" r:id="rId10"/>
    <sheet name="Detalle Centro Costo 3" sheetId="11" r:id="rId11"/>
    <sheet name="Centro Costo 4" sheetId="12" r:id="rId12"/>
    <sheet name="Centro Costo 5" sheetId="13" r:id="rId13"/>
  </sheets>
  <externalReferences>
    <externalReference r:id="rId23"/>
  </externalReferences>
  <definedNames>
    <definedName name="_xlnm.Print_Area" localSheetId="2">'Centros de Costos'!$B$4:$D$7</definedName>
    <definedName name="_xlnm.Print_Area" localSheetId="1">'Conceptos'!$B$4:$C$20</definedName>
    <definedName name="ListaAños">#REF!</definedName>
    <definedName name="ListaConceptos">'Conceptos'!$B$5:$B$23</definedName>
    <definedName name="ListaCostos">'Centros de Costos'!$C$5:$C$7</definedName>
    <definedName name="ListaMeses">#REF!</definedName>
    <definedName name="MatrizMeses">'Meses'!$A$4:$B$255</definedName>
    <definedName name="Primero">'Centros de Costos'!$C$5</definedName>
    <definedName name="Segundo">'Centros de Costos'!$C$6</definedName>
  </definedNames>
  <calcPr fullCalcOnLoad="1"/>
  <pivotCaches>
    <pivotCache cacheId="4" r:id="rId14"/>
    <pivotCache cacheId="5" r:id="rId15"/>
    <pivotCache cacheId="6" r:id="rId16"/>
    <pivotCache cacheId="8" r:id="rId17"/>
    <pivotCache cacheId="7" r:id="rId18"/>
    <pivotCache cacheId="3" r:id="rId19"/>
    <pivotCache cacheId="2" r:id="rId20"/>
  </pivotCaches>
</workbook>
</file>

<file path=xl/sharedStrings.xml><?xml version="1.0" encoding="utf-8"?>
<sst xmlns="http://schemas.openxmlformats.org/spreadsheetml/2006/main" count="863" uniqueCount="344">
  <si>
    <t>Fecha</t>
  </si>
  <si>
    <t>Importe</t>
  </si>
  <si>
    <t>Comprobante</t>
  </si>
  <si>
    <t>Centro de Costo</t>
  </si>
  <si>
    <t>Nombre del Concepto</t>
  </si>
  <si>
    <t>Descripción</t>
  </si>
  <si>
    <t>Conceptos</t>
  </si>
  <si>
    <t>Asignación de Centro de Costo por operación</t>
  </si>
  <si>
    <t>Control</t>
  </si>
  <si>
    <t>Porcentajes</t>
  </si>
  <si>
    <t>Total</t>
  </si>
  <si>
    <t>Por Control</t>
  </si>
  <si>
    <t>Pes Control</t>
  </si>
  <si>
    <t>Nro.</t>
  </si>
  <si>
    <t>Mes</t>
  </si>
  <si>
    <t>(Todas)</t>
  </si>
  <si>
    <t>Matriz Meses</t>
  </si>
  <si>
    <t>Fin de Mes</t>
  </si>
  <si>
    <t>Ene_90</t>
  </si>
  <si>
    <t>Feb_90</t>
  </si>
  <si>
    <t>Mar_90</t>
  </si>
  <si>
    <t>Abr_90</t>
  </si>
  <si>
    <t>May_90</t>
  </si>
  <si>
    <t>Jun_90</t>
  </si>
  <si>
    <t>Jul_90</t>
  </si>
  <si>
    <t>Ago_90</t>
  </si>
  <si>
    <t>Sep_90</t>
  </si>
  <si>
    <t>Oct_90</t>
  </si>
  <si>
    <t>Nov_90</t>
  </si>
  <si>
    <t>Dic_90</t>
  </si>
  <si>
    <t>Ene_91</t>
  </si>
  <si>
    <t>Feb_91</t>
  </si>
  <si>
    <t>Mar_91</t>
  </si>
  <si>
    <t>Abr_91</t>
  </si>
  <si>
    <t>May_91</t>
  </si>
  <si>
    <t>Jun_91</t>
  </si>
  <si>
    <t>Jul_91</t>
  </si>
  <si>
    <t>Ago_91</t>
  </si>
  <si>
    <t>Sep_91</t>
  </si>
  <si>
    <t>Oct_91</t>
  </si>
  <si>
    <t>Nov_91</t>
  </si>
  <si>
    <t>Dic_91</t>
  </si>
  <si>
    <t>Ene_92</t>
  </si>
  <si>
    <t>Feb_92</t>
  </si>
  <si>
    <t>Mar_92</t>
  </si>
  <si>
    <t>Abr_92</t>
  </si>
  <si>
    <t>May_92</t>
  </si>
  <si>
    <t>Jun_92</t>
  </si>
  <si>
    <t>Jul_92</t>
  </si>
  <si>
    <t>Ago_92</t>
  </si>
  <si>
    <t>Sep_92</t>
  </si>
  <si>
    <t>Oct_92</t>
  </si>
  <si>
    <t>Nov_92</t>
  </si>
  <si>
    <t>Dic_92</t>
  </si>
  <si>
    <t>Ene_93</t>
  </si>
  <si>
    <t>Feb_93</t>
  </si>
  <si>
    <t>Mar_93</t>
  </si>
  <si>
    <t>Abr_93</t>
  </si>
  <si>
    <t>May_93</t>
  </si>
  <si>
    <t>Jun_93</t>
  </si>
  <si>
    <t>Jul_93</t>
  </si>
  <si>
    <t>Ago_93</t>
  </si>
  <si>
    <t>Sep_93</t>
  </si>
  <si>
    <t>Oct_93</t>
  </si>
  <si>
    <t>Nov_93</t>
  </si>
  <si>
    <t>Dic_93</t>
  </si>
  <si>
    <t>Ene_94</t>
  </si>
  <si>
    <t>Feb_94</t>
  </si>
  <si>
    <t>Mar_94</t>
  </si>
  <si>
    <t>Abr_94</t>
  </si>
  <si>
    <t>May_94</t>
  </si>
  <si>
    <t>Jun_94</t>
  </si>
  <si>
    <t>Jul_94</t>
  </si>
  <si>
    <t>Ago_94</t>
  </si>
  <si>
    <t>Sep_94</t>
  </si>
  <si>
    <t>Oct_94</t>
  </si>
  <si>
    <t>Nov_94</t>
  </si>
  <si>
    <t>Dic_94</t>
  </si>
  <si>
    <t>Ene_95</t>
  </si>
  <si>
    <t>Feb_95</t>
  </si>
  <si>
    <t>Mar_95</t>
  </si>
  <si>
    <t>Abr_95</t>
  </si>
  <si>
    <t>May_95</t>
  </si>
  <si>
    <t>Jun_95</t>
  </si>
  <si>
    <t>Jul_95</t>
  </si>
  <si>
    <t>Ago_95</t>
  </si>
  <si>
    <t>Sep_95</t>
  </si>
  <si>
    <t>Oct_95</t>
  </si>
  <si>
    <t>Nov_95</t>
  </si>
  <si>
    <t>Dic_95</t>
  </si>
  <si>
    <t>Ene_96</t>
  </si>
  <si>
    <t>Feb_96</t>
  </si>
  <si>
    <t>Mar_96</t>
  </si>
  <si>
    <t>Abr_96</t>
  </si>
  <si>
    <t>May_96</t>
  </si>
  <si>
    <t>Jun_96</t>
  </si>
  <si>
    <t>Jul_96</t>
  </si>
  <si>
    <t>Ago_96</t>
  </si>
  <si>
    <t>Sep_96</t>
  </si>
  <si>
    <t>Oct_96</t>
  </si>
  <si>
    <t>Nov_96</t>
  </si>
  <si>
    <t>Dic_96</t>
  </si>
  <si>
    <t>Ene_97</t>
  </si>
  <si>
    <t>Feb_97</t>
  </si>
  <si>
    <t>Mar_97</t>
  </si>
  <si>
    <t>Abr_97</t>
  </si>
  <si>
    <t>May_97</t>
  </si>
  <si>
    <t>Jun_97</t>
  </si>
  <si>
    <t>Jul_97</t>
  </si>
  <si>
    <t>Ago_97</t>
  </si>
  <si>
    <t>Sep_97</t>
  </si>
  <si>
    <t>Oct_97</t>
  </si>
  <si>
    <t>Nov_97</t>
  </si>
  <si>
    <t>Dic_97</t>
  </si>
  <si>
    <t>Ene_98</t>
  </si>
  <si>
    <t>Feb_98</t>
  </si>
  <si>
    <t>Mar_98</t>
  </si>
  <si>
    <t>Abr_98</t>
  </si>
  <si>
    <t>May_98</t>
  </si>
  <si>
    <t>Jun_98</t>
  </si>
  <si>
    <t>Jul_98</t>
  </si>
  <si>
    <t>Ago_98</t>
  </si>
  <si>
    <t>Sep_98</t>
  </si>
  <si>
    <t>Oct_98</t>
  </si>
  <si>
    <t>Nov_98</t>
  </si>
  <si>
    <t>Dic_98</t>
  </si>
  <si>
    <t>Ene_99</t>
  </si>
  <si>
    <t>Feb_99</t>
  </si>
  <si>
    <t>Mar_99</t>
  </si>
  <si>
    <t>Abr_99</t>
  </si>
  <si>
    <t>May_99</t>
  </si>
  <si>
    <t>Jun_99</t>
  </si>
  <si>
    <t>Jul_99</t>
  </si>
  <si>
    <t>Ago_99</t>
  </si>
  <si>
    <t>Sep_99</t>
  </si>
  <si>
    <t>Oct_99</t>
  </si>
  <si>
    <t>Nov_99</t>
  </si>
  <si>
    <t>Dic_99</t>
  </si>
  <si>
    <t>Ene_00</t>
  </si>
  <si>
    <t>Feb_00</t>
  </si>
  <si>
    <t>Mar_00</t>
  </si>
  <si>
    <t>Abr_00</t>
  </si>
  <si>
    <t>May_00</t>
  </si>
  <si>
    <t>Jun_00</t>
  </si>
  <si>
    <t>Jul_00</t>
  </si>
  <si>
    <t>Ago_00</t>
  </si>
  <si>
    <t>Sep_00</t>
  </si>
  <si>
    <t>Oct_00</t>
  </si>
  <si>
    <t>Nov_00</t>
  </si>
  <si>
    <t>Dic_00</t>
  </si>
  <si>
    <t>Ene_01</t>
  </si>
  <si>
    <t>Feb_01</t>
  </si>
  <si>
    <t>Mar_01</t>
  </si>
  <si>
    <t>Abr_01</t>
  </si>
  <si>
    <t>May_01</t>
  </si>
  <si>
    <t>Jun_01</t>
  </si>
  <si>
    <t>Jul_01</t>
  </si>
  <si>
    <t>Ago_01</t>
  </si>
  <si>
    <t>Sep_01</t>
  </si>
  <si>
    <t>Oct_01</t>
  </si>
  <si>
    <t>Nov_01</t>
  </si>
  <si>
    <t>Dic_01</t>
  </si>
  <si>
    <t>Ene_02</t>
  </si>
  <si>
    <t>Feb_02</t>
  </si>
  <si>
    <t>Mar_02</t>
  </si>
  <si>
    <t>Abr_02</t>
  </si>
  <si>
    <t>May_02</t>
  </si>
  <si>
    <t>Jun_02</t>
  </si>
  <si>
    <t>Jul_02</t>
  </si>
  <si>
    <t>Ago_02</t>
  </si>
  <si>
    <t>Sep_02</t>
  </si>
  <si>
    <t>Oct_02</t>
  </si>
  <si>
    <t>Nov_02</t>
  </si>
  <si>
    <t>Dic_02</t>
  </si>
  <si>
    <t>Ene_03</t>
  </si>
  <si>
    <t>Feb_03</t>
  </si>
  <si>
    <t>Mar_03</t>
  </si>
  <si>
    <t>Abr_03</t>
  </si>
  <si>
    <t>May_03</t>
  </si>
  <si>
    <t>Jun_03</t>
  </si>
  <si>
    <t>Jul_03</t>
  </si>
  <si>
    <t>Ago_03</t>
  </si>
  <si>
    <t>Sep_03</t>
  </si>
  <si>
    <t>Oct_03</t>
  </si>
  <si>
    <t>Nov_03</t>
  </si>
  <si>
    <t>Dic_03</t>
  </si>
  <si>
    <t>Ene_04</t>
  </si>
  <si>
    <t>Feb_04</t>
  </si>
  <si>
    <t>Mar_04</t>
  </si>
  <si>
    <t>Abr_04</t>
  </si>
  <si>
    <t>May_04</t>
  </si>
  <si>
    <t>Jun_04</t>
  </si>
  <si>
    <t>Jul_04</t>
  </si>
  <si>
    <t>Ago_04</t>
  </si>
  <si>
    <t>Sep_04</t>
  </si>
  <si>
    <t>Oct_04</t>
  </si>
  <si>
    <t>Nov_04</t>
  </si>
  <si>
    <t>Dic_04</t>
  </si>
  <si>
    <t>Ene_05</t>
  </si>
  <si>
    <t>Feb_05</t>
  </si>
  <si>
    <t>Mar_05</t>
  </si>
  <si>
    <t>Abr_05</t>
  </si>
  <si>
    <t>May_05</t>
  </si>
  <si>
    <t>Jun_05</t>
  </si>
  <si>
    <t>Jul_05</t>
  </si>
  <si>
    <t>Ago_05</t>
  </si>
  <si>
    <t>Sep_05</t>
  </si>
  <si>
    <t>Oct_05</t>
  </si>
  <si>
    <t>Nov_05</t>
  </si>
  <si>
    <t>Dic_05</t>
  </si>
  <si>
    <t>Ene_06</t>
  </si>
  <si>
    <t>Feb_06</t>
  </si>
  <si>
    <t>Mar_06</t>
  </si>
  <si>
    <t>Abr_06</t>
  </si>
  <si>
    <t>May_06</t>
  </si>
  <si>
    <t>Jun_06</t>
  </si>
  <si>
    <t>Jul_06</t>
  </si>
  <si>
    <t>Ago_06</t>
  </si>
  <si>
    <t>Sep_06</t>
  </si>
  <si>
    <t>Oct_06</t>
  </si>
  <si>
    <t>Nov_06</t>
  </si>
  <si>
    <t>Dic_06</t>
  </si>
  <si>
    <t>Ene_07</t>
  </si>
  <si>
    <t>Feb_07</t>
  </si>
  <si>
    <t>Mar_07</t>
  </si>
  <si>
    <t>Abr_07</t>
  </si>
  <si>
    <t>May_07</t>
  </si>
  <si>
    <t>Jun_07</t>
  </si>
  <si>
    <t>Jul_07</t>
  </si>
  <si>
    <t>Ago_07</t>
  </si>
  <si>
    <t>Sep_07</t>
  </si>
  <si>
    <t>Oct_07</t>
  </si>
  <si>
    <t>Nov_07</t>
  </si>
  <si>
    <t>Dic_07</t>
  </si>
  <si>
    <t>Ene_08</t>
  </si>
  <si>
    <t>Feb_08</t>
  </si>
  <si>
    <t>Mar_08</t>
  </si>
  <si>
    <t>Abr_08</t>
  </si>
  <si>
    <t>May_08</t>
  </si>
  <si>
    <t>Jun_08</t>
  </si>
  <si>
    <t>Jul_08</t>
  </si>
  <si>
    <t>Ago_08</t>
  </si>
  <si>
    <t>Sep_08</t>
  </si>
  <si>
    <t>Oct_08</t>
  </si>
  <si>
    <t>Nov_08</t>
  </si>
  <si>
    <t>Dic_08</t>
  </si>
  <si>
    <t>Ene_09</t>
  </si>
  <si>
    <t>Feb_09</t>
  </si>
  <si>
    <t>Mar_09</t>
  </si>
  <si>
    <t>Abr_09</t>
  </si>
  <si>
    <t>May_09</t>
  </si>
  <si>
    <t>Jun_09</t>
  </si>
  <si>
    <t>Jul_09</t>
  </si>
  <si>
    <t>Ago_09</t>
  </si>
  <si>
    <t>Sep_09</t>
  </si>
  <si>
    <t>Oct_09</t>
  </si>
  <si>
    <t>Nov_09</t>
  </si>
  <si>
    <t>Dic_09</t>
  </si>
  <si>
    <t>Ene_10</t>
  </si>
  <si>
    <t>Feb_10</t>
  </si>
  <si>
    <t>Mar_10</t>
  </si>
  <si>
    <t>Abr_10</t>
  </si>
  <si>
    <t>May_10</t>
  </si>
  <si>
    <t>Jun_10</t>
  </si>
  <si>
    <t>Jul_10</t>
  </si>
  <si>
    <t>Ago_10</t>
  </si>
  <si>
    <t>Sep_10</t>
  </si>
  <si>
    <t>Oct_10</t>
  </si>
  <si>
    <t>Nov_10</t>
  </si>
  <si>
    <t>Dic_10</t>
  </si>
  <si>
    <t>_Importe</t>
  </si>
  <si>
    <t>Centro 1</t>
  </si>
  <si>
    <t>Centro 2</t>
  </si>
  <si>
    <t>Centro 3</t>
  </si>
  <si>
    <t>Centro 4</t>
  </si>
  <si>
    <t>Centro 5</t>
  </si>
  <si>
    <t>Asignación de Costos</t>
  </si>
  <si>
    <t>Ingreso de Datos</t>
  </si>
  <si>
    <t>Informes</t>
  </si>
  <si>
    <t>HONORARIOS</t>
  </si>
  <si>
    <t>Total HONORARIOS</t>
  </si>
  <si>
    <t>IMPUESTOS</t>
  </si>
  <si>
    <t>SEGUROS</t>
  </si>
  <si>
    <t>GASTOS DE VIAJE</t>
  </si>
  <si>
    <t>MANTENIMIENTO Y REPARACIONES</t>
  </si>
  <si>
    <t>GASTOS FINANCIEROS</t>
  </si>
  <si>
    <t>(en blanco)</t>
  </si>
  <si>
    <t>Total IMPUESTOS</t>
  </si>
  <si>
    <t>Total SEGUROS</t>
  </si>
  <si>
    <t>Total GASTOS DE VIAJE</t>
  </si>
  <si>
    <t>Total MANTENIMIENTO Y REPARACIONES</t>
  </si>
  <si>
    <t>CONTRIBUCIONES Y AFILIACIONES</t>
  </si>
  <si>
    <t>GASTOS LEGALES</t>
  </si>
  <si>
    <t>OTROS GASTOS</t>
  </si>
  <si>
    <t>ACTIVIDADES OPERATIVAS DE MICROFINANZAS</t>
  </si>
  <si>
    <t>Total GASTOS FINANCIEROS</t>
  </si>
  <si>
    <t>Total CONTRIBUCIONES Y AFILIACIONES</t>
  </si>
  <si>
    <t>Total GASTOS LEGALES</t>
  </si>
  <si>
    <t>puc</t>
  </si>
  <si>
    <t>Total (en blanco)</t>
  </si>
  <si>
    <t>GASTOS DE PERSONAL</t>
  </si>
  <si>
    <t>ARRENDAMIENTOS</t>
  </si>
  <si>
    <t>SERVICIOS</t>
  </si>
  <si>
    <t>DEPRECIACIONES Y AMORTIZACIONES</t>
  </si>
  <si>
    <t>DIVERSOS</t>
  </si>
  <si>
    <t>PROVISIONES</t>
  </si>
  <si>
    <t>INGRESOS ACTIVIDAD FINANCIERA</t>
  </si>
  <si>
    <t>ACTIVIDADES EMPRESARIALES</t>
  </si>
  <si>
    <t>ENSEÑANZA</t>
  </si>
  <si>
    <t>Total GASTOS DE PERSONAL</t>
  </si>
  <si>
    <t>Total ARRENDAMIENTOS</t>
  </si>
  <si>
    <t>Total SERVICIOS</t>
  </si>
  <si>
    <t>Total DEPRECIACIONES Y AMORTIZACIONES</t>
  </si>
  <si>
    <t>Total DIVERSOS</t>
  </si>
  <si>
    <t>Total PROVISIONES</t>
  </si>
  <si>
    <t>Total OTROS GASTOS</t>
  </si>
  <si>
    <t>Total INGRESOS ACTIVIDAD FINANCIERA</t>
  </si>
  <si>
    <t>Total ACTIVIDADES EMPRESARIALES</t>
  </si>
  <si>
    <t>Total ENSEÑANZA</t>
  </si>
  <si>
    <t>Lo integran los diferentes salarios de la planta de personal como sueldos basico, auxilio transporte, prestaciones sociales, aportes parafiscales, entre otros</t>
  </si>
  <si>
    <t>Corresponde a los honorarios de los profesionales asesores de proyectos, salud ocupacional, revisoria fiscal, entre otros</t>
  </si>
  <si>
    <t>Agrupa impuestos de carácter municipal como industria y comercio, predial, y los impuestos directos que recaen sobre la entidad como renta y complementarios.</t>
  </si>
  <si>
    <t>Valor correspondiente a canon de arrendamiento de inmuebles comerciales donde se prestan servicios</t>
  </si>
  <si>
    <t>Es la tarifa que la entidad debe cancelar a los entes donde se encuentra agremiado con el fin de fortalecer los servicios que ofrece.</t>
  </si>
  <si>
    <t>Son pólizas que amparan pérdidas por sustracción, incendio, vida, responsabilidad civil entre otros.</t>
  </si>
  <si>
    <t>Corresponde a los diferentes servicios que la empresa necesita para poder desarrollar su actividad económica</t>
  </si>
  <si>
    <t>Representa el valor de los gastos pagados en cumplimiento de disposiciones legales de carácter obligatorio como gastos notariales, aduaneros, registro mercantil. Etc</t>
  </si>
  <si>
    <t>Son los servicios y suministros que se requieren eventualmente para el mantenimiento preventivo y reparación de los equipos de la empresa</t>
  </si>
  <si>
    <t>Corresponde al transporte, alimentación y hospedaje de los diferentes funcionarios cuando son delegados para representar la entidad en eventos de capacitación, promoción</t>
  </si>
  <si>
    <t>Corresponde a los valores calculados por la entidad por concepto de depreciación de acuerdo con el método seleccionado</t>
  </si>
  <si>
    <t>Corresponde a gastos por concepto de publicidad, propaganda, aseo y cafeteria, elementos de cafeteria, entre otros</t>
  </si>
  <si>
    <t>Corresponde a las reservas que debe realizar la entidad para cubrir posibles eventualidades en cartera de crédito.</t>
  </si>
  <si>
    <t>Son las diferentes erogaciones reportadas por las entidades financieras tales como chequeras, comisiones, gravamen movimientos financieros, intereses, etc</t>
  </si>
  <si>
    <t xml:space="preserve">Corresponde a gastos no relacionados directamente con el objeto social como impuestos asumidos, gastos de ejercicios anteriores, etc. </t>
  </si>
  <si>
    <t>Ingresos derivados de las actividades operativas desarrolladas en la unidad de microfinanzas</t>
  </si>
  <si>
    <t>Ingresos derivados de las actividades operativas desarrolladas en el Campus de Innovacion Social Empresarial</t>
  </si>
  <si>
    <t>Ingresos derivados de las actividades operativas desarrolladas en la unidad de Desarrollo Regional</t>
  </si>
  <si>
    <t>Miles de Pesos</t>
  </si>
  <si>
    <t>Total 31/03/2013</t>
  </si>
  <si>
    <t>Microfinanzas</t>
  </si>
  <si>
    <t>ACTIVIDADES OPERATIVAS DE ADMINISTRACION Y EJECUCION DE PROYECTOS</t>
  </si>
  <si>
    <t>ACTIVIDADES OPERATIVAS DE FORMACION Y CAPACITACION EMPRESARIAL</t>
  </si>
  <si>
    <t>Admon y ejec. Proyectos</t>
  </si>
  <si>
    <t>Formacion Empres.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</si>
</sst>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0000-&quot;00000000"/>
    <numFmt numFmtId="195" formatCode="&quot;0000-&quot;0000000"/>
    <numFmt numFmtId="196" formatCode="dddd\,\ dd/mm/yyyy"/>
    <numFmt numFmtId="197" formatCode="&quot;$&quot;\ #,##0.00"/>
    <numFmt numFmtId="198" formatCode="&quot;$&quot;#,##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  <numFmt numFmtId="207" formatCode="d\-mmm\-yyyy"/>
    <numFmt numFmtId="208" formatCode="_-* #,##0\ &quot;Pts&quot;_-;\-* #,##0\ &quot;Pts&quot;_-;_-* &quot;-&quot;\ &quot;Pts&quot;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.00\ _P_t_s_-;\-* #,##0.00\ _P_t_s_-;_-* &quot;-&quot;??\ _P_t_s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\ &quot;unid.&quot;"/>
    <numFmt numFmtId="216" formatCode="0.0%"/>
    <numFmt numFmtId="217" formatCode="&quot;$&quot;\ #,##0"/>
    <numFmt numFmtId="218" formatCode="yyyy"/>
    <numFmt numFmtId="219" formatCode="0\ &quot;unid&quot;"/>
    <numFmt numFmtId="220" formatCode="dddd\,\ d/mm/yyyy"/>
    <numFmt numFmtId="221" formatCode="mmmm/yyyy"/>
    <numFmt numFmtId="222" formatCode="mmmm"/>
    <numFmt numFmtId="223" formatCode="0&quot;º&quot;"/>
    <numFmt numFmtId="224" formatCode="dd\-mm\-yy"/>
    <numFmt numFmtId="225" formatCode="mmmm\-yy"/>
    <numFmt numFmtId="226" formatCode="mmm\-yyyy"/>
    <numFmt numFmtId="227" formatCode="&quot;$&quot;\ #,##0.0"/>
  </numFmts>
  <fonts count="5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Tahoma"/>
      <family val="2"/>
    </font>
    <font>
      <b/>
      <i/>
      <sz val="8"/>
      <color indexed="10"/>
      <name val="Arial"/>
      <family val="2"/>
    </font>
    <font>
      <b/>
      <i/>
      <sz val="11"/>
      <color indexed="9"/>
      <name val="Arial"/>
      <family val="2"/>
    </font>
    <font>
      <sz val="9"/>
      <name val="Arial"/>
      <family val="2"/>
    </font>
    <font>
      <sz val="24"/>
      <name val="Times New Roman"/>
      <family val="1"/>
    </font>
    <font>
      <sz val="24"/>
      <color indexed="12"/>
      <name val="Times New Roman"/>
      <family val="1"/>
    </font>
    <font>
      <b/>
      <sz val="12"/>
      <name val="Courier New"/>
      <family val="3"/>
    </font>
    <font>
      <b/>
      <sz val="11"/>
      <color indexed="18"/>
      <name val="Courier New"/>
      <family val="3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16" fillId="33" borderId="0" xfId="0" applyFont="1" applyFill="1" applyAlignment="1">
      <alignment vertical="center"/>
    </xf>
    <xf numFmtId="197" fontId="0" fillId="0" borderId="0" xfId="0" applyNumberFormat="1" applyAlignment="1">
      <alignment/>
    </xf>
    <xf numFmtId="197" fontId="8" fillId="34" borderId="10" xfId="0" applyNumberFormat="1" applyFont="1" applyFill="1" applyBorder="1" applyAlignment="1">
      <alignment/>
    </xf>
    <xf numFmtId="197" fontId="8" fillId="34" borderId="11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19" fillId="35" borderId="12" xfId="0" applyFont="1" applyFill="1" applyBorder="1" applyAlignment="1">
      <alignment horizontal="right"/>
    </xf>
    <xf numFmtId="0" fontId="18" fillId="35" borderId="12" xfId="0" applyFont="1" applyFill="1" applyBorder="1" applyAlignment="1">
      <alignment/>
    </xf>
    <xf numFmtId="14" fontId="8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9" fillId="35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197" fontId="2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0" fillId="37" borderId="0" xfId="0" applyFill="1" applyAlignment="1" applyProtection="1">
      <alignment/>
      <protection/>
    </xf>
    <xf numFmtId="0" fontId="10" fillId="35" borderId="14" xfId="0" applyFont="1" applyFill="1" applyBorder="1" applyAlignment="1" applyProtection="1">
      <alignment horizontal="center"/>
      <protection/>
    </xf>
    <xf numFmtId="0" fontId="0" fillId="38" borderId="15" xfId="0" applyFont="1" applyFill="1" applyBorder="1" applyAlignment="1" applyProtection="1">
      <alignment/>
      <protection/>
    </xf>
    <xf numFmtId="0" fontId="0" fillId="38" borderId="15" xfId="0" applyFont="1" applyFill="1" applyBorder="1" applyAlignment="1" applyProtection="1">
      <alignment wrapText="1"/>
      <protection/>
    </xf>
    <xf numFmtId="0" fontId="0" fillId="38" borderId="15" xfId="0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 applyProtection="1">
      <alignment horizontal="center"/>
      <protection/>
    </xf>
    <xf numFmtId="0" fontId="0" fillId="38" borderId="16" xfId="0" applyFill="1" applyBorder="1" applyAlignment="1" applyProtection="1">
      <alignment/>
      <protection/>
    </xf>
    <xf numFmtId="0" fontId="0" fillId="38" borderId="16" xfId="0" applyFont="1" applyFill="1" applyBorder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6" fontId="1" fillId="0" borderId="0" xfId="50" applyFont="1" applyAlignment="1" applyProtection="1">
      <alignment/>
      <protection/>
    </xf>
    <xf numFmtId="0" fontId="2" fillId="38" borderId="0" xfId="0" applyFont="1" applyFill="1" applyAlignment="1" applyProtection="1">
      <alignment/>
      <protection/>
    </xf>
    <xf numFmtId="14" fontId="11" fillId="38" borderId="0" xfId="0" applyNumberFormat="1" applyFont="1" applyFill="1" applyBorder="1" applyAlignment="1" applyProtection="1">
      <alignment horizontal="center"/>
      <protection/>
    </xf>
    <xf numFmtId="1" fontId="11" fillId="38" borderId="0" xfId="0" applyNumberFormat="1" applyFont="1" applyFill="1" applyBorder="1" applyAlignment="1" applyProtection="1">
      <alignment horizontal="center"/>
      <protection/>
    </xf>
    <xf numFmtId="14" fontId="5" fillId="38" borderId="0" xfId="0" applyNumberFormat="1" applyFont="1" applyFill="1" applyBorder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4" fontId="9" fillId="35" borderId="14" xfId="0" applyNumberFormat="1" applyFont="1" applyFill="1" applyBorder="1" applyAlignment="1" applyProtection="1">
      <alignment horizontal="center"/>
      <protection/>
    </xf>
    <xf numFmtId="1" fontId="9" fillId="35" borderId="14" xfId="0" applyNumberFormat="1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 applyProtection="1">
      <alignment horizontal="center"/>
      <protection/>
    </xf>
    <xf numFmtId="0" fontId="3" fillId="36" borderId="14" xfId="0" applyFont="1" applyFill="1" applyBorder="1" applyAlignment="1" applyProtection="1">
      <alignment horizontal="center"/>
      <protection/>
    </xf>
    <xf numFmtId="14" fontId="3" fillId="36" borderId="14" xfId="0" applyNumberFormat="1" applyFont="1" applyFill="1" applyBorder="1" applyAlignment="1" applyProtection="1">
      <alignment horizontal="center"/>
      <protection/>
    </xf>
    <xf numFmtId="1" fontId="3" fillId="36" borderId="14" xfId="0" applyNumberFormat="1" applyFont="1" applyFill="1" applyBorder="1" applyAlignment="1" applyProtection="1">
      <alignment horizontal="center"/>
      <protection/>
    </xf>
    <xf numFmtId="17" fontId="2" fillId="0" borderId="0" xfId="0" applyNumberFormat="1" applyFont="1" applyAlignment="1" applyProtection="1">
      <alignment/>
      <protection/>
    </xf>
    <xf numFmtId="14" fontId="1" fillId="0" borderId="15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217" fontId="1" fillId="0" borderId="19" xfId="0" applyNumberFormat="1" applyFont="1" applyBorder="1" applyAlignment="1" applyProtection="1">
      <alignment/>
      <protection/>
    </xf>
    <xf numFmtId="10" fontId="1" fillId="0" borderId="15" xfId="50" applyNumberFormat="1" applyFont="1" applyBorder="1" applyAlignment="1" applyProtection="1">
      <alignment/>
      <protection/>
    </xf>
    <xf numFmtId="10" fontId="1" fillId="0" borderId="18" xfId="50" applyNumberFormat="1" applyFont="1" applyBorder="1" applyAlignment="1" applyProtection="1">
      <alignment/>
      <protection/>
    </xf>
    <xf numFmtId="10" fontId="1" fillId="0" borderId="19" xfId="0" applyNumberFormat="1" applyFont="1" applyBorder="1" applyAlignment="1" applyProtection="1">
      <alignment/>
      <protection/>
    </xf>
    <xf numFmtId="217" fontId="1" fillId="0" borderId="20" xfId="0" applyNumberFormat="1" applyFont="1" applyBorder="1" applyAlignment="1" applyProtection="1">
      <alignment/>
      <protection/>
    </xf>
    <xf numFmtId="217" fontId="1" fillId="0" borderId="18" xfId="0" applyNumberFormat="1" applyFont="1" applyBorder="1" applyAlignment="1" applyProtection="1">
      <alignment/>
      <protection/>
    </xf>
    <xf numFmtId="217" fontId="1" fillId="0" borderId="21" xfId="0" applyNumberFormat="1" applyFont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217" fontId="1" fillId="0" borderId="22" xfId="0" applyNumberFormat="1" applyFont="1" applyBorder="1" applyAlignment="1" applyProtection="1">
      <alignment/>
      <protection/>
    </xf>
    <xf numFmtId="10" fontId="1" fillId="0" borderId="22" xfId="0" applyNumberFormat="1" applyFont="1" applyBorder="1" applyAlignment="1" applyProtection="1">
      <alignment/>
      <protection/>
    </xf>
    <xf numFmtId="217" fontId="1" fillId="0" borderId="23" xfId="0" applyNumberFormat="1" applyFont="1" applyBorder="1" applyAlignment="1" applyProtection="1">
      <alignment/>
      <protection/>
    </xf>
    <xf numFmtId="217" fontId="1" fillId="0" borderId="15" xfId="0" applyNumberFormat="1" applyFont="1" applyBorder="1" applyAlignment="1" applyProtection="1">
      <alignment/>
      <protection/>
    </xf>
    <xf numFmtId="217" fontId="1" fillId="0" borderId="24" xfId="0" applyNumberFormat="1" applyFont="1" applyBorder="1" applyAlignment="1" applyProtection="1">
      <alignment/>
      <protection/>
    </xf>
    <xf numFmtId="10" fontId="1" fillId="0" borderId="23" xfId="50" applyNumberFormat="1" applyFont="1" applyBorder="1" applyAlignment="1" applyProtection="1">
      <alignment/>
      <protection/>
    </xf>
    <xf numFmtId="197" fontId="1" fillId="0" borderId="15" xfId="0" applyNumberFormat="1" applyFont="1" applyBorder="1" applyAlignment="1" applyProtection="1">
      <alignment/>
      <protection/>
    </xf>
    <xf numFmtId="197" fontId="1" fillId="0" borderId="23" xfId="0" applyNumberFormat="1" applyFont="1" applyBorder="1" applyAlignment="1" applyProtection="1">
      <alignment/>
      <protection/>
    </xf>
    <xf numFmtId="197" fontId="1" fillId="0" borderId="24" xfId="0" applyNumberFormat="1" applyFont="1" applyBorder="1" applyAlignment="1" applyProtection="1">
      <alignment/>
      <protection/>
    </xf>
    <xf numFmtId="14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right"/>
      <protection/>
    </xf>
    <xf numFmtId="14" fontId="1" fillId="0" borderId="27" xfId="0" applyNumberFormat="1" applyFont="1" applyBorder="1" applyAlignment="1" applyProtection="1">
      <alignment horizontal="center"/>
      <protection/>
    </xf>
    <xf numFmtId="1" fontId="1" fillId="0" borderId="28" xfId="0" applyNumberFormat="1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/>
      <protection/>
    </xf>
    <xf numFmtId="197" fontId="1" fillId="0" borderId="29" xfId="0" applyNumberFormat="1" applyFont="1" applyBorder="1" applyAlignment="1" applyProtection="1">
      <alignment/>
      <protection/>
    </xf>
    <xf numFmtId="10" fontId="1" fillId="0" borderId="30" xfId="50" applyNumberFormat="1" applyFont="1" applyBorder="1" applyAlignment="1" applyProtection="1">
      <alignment/>
      <protection/>
    </xf>
    <xf numFmtId="10" fontId="1" fillId="0" borderId="29" xfId="50" applyNumberFormat="1" applyFont="1" applyBorder="1" applyAlignment="1" applyProtection="1">
      <alignment/>
      <protection/>
    </xf>
    <xf numFmtId="10" fontId="1" fillId="0" borderId="31" xfId="0" applyNumberFormat="1" applyFont="1" applyBorder="1" applyAlignment="1" applyProtection="1">
      <alignment/>
      <protection/>
    </xf>
    <xf numFmtId="197" fontId="1" fillId="0" borderId="30" xfId="0" applyNumberFormat="1" applyFont="1" applyBorder="1" applyAlignment="1" applyProtection="1">
      <alignment/>
      <protection/>
    </xf>
    <xf numFmtId="197" fontId="1" fillId="0" borderId="32" xfId="0" applyNumberFormat="1" applyFont="1" applyBorder="1" applyAlignment="1" applyProtection="1">
      <alignment/>
      <protection/>
    </xf>
    <xf numFmtId="197" fontId="1" fillId="0" borderId="0" xfId="0" applyNumberFormat="1" applyFont="1" applyAlignment="1" applyProtection="1">
      <alignment/>
      <protection/>
    </xf>
    <xf numFmtId="1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16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/>
    </xf>
    <xf numFmtId="0" fontId="7" fillId="37" borderId="0" xfId="45" applyFill="1" applyAlignment="1" applyProtection="1">
      <alignment horizontal="left"/>
      <protection/>
    </xf>
    <xf numFmtId="14" fontId="2" fillId="0" borderId="33" xfId="0" applyNumberFormat="1" applyFont="1" applyBorder="1" applyAlignment="1" applyProtection="1">
      <alignment horizontal="center"/>
      <protection/>
    </xf>
    <xf numFmtId="0" fontId="7" fillId="0" borderId="0" xfId="45" applyAlignment="1" applyProtection="1">
      <alignment horizontal="left"/>
      <protection/>
    </xf>
    <xf numFmtId="186" fontId="8" fillId="35" borderId="34" xfId="50" applyFont="1" applyFill="1" applyBorder="1" applyAlignment="1" applyProtection="1">
      <alignment horizontal="center"/>
      <protection/>
    </xf>
    <xf numFmtId="186" fontId="8" fillId="35" borderId="35" xfId="50" applyFont="1" applyFill="1" applyBorder="1" applyAlignment="1" applyProtection="1">
      <alignment horizontal="center"/>
      <protection/>
    </xf>
    <xf numFmtId="186" fontId="8" fillId="35" borderId="36" xfId="50" applyFont="1" applyFill="1" applyBorder="1" applyAlignment="1" applyProtection="1">
      <alignment horizontal="center"/>
      <protection/>
    </xf>
    <xf numFmtId="14" fontId="12" fillId="35" borderId="37" xfId="0" applyNumberFormat="1" applyFont="1" applyFill="1" applyBorder="1" applyAlignment="1" applyProtection="1">
      <alignment horizontal="center"/>
      <protection/>
    </xf>
    <xf numFmtId="14" fontId="12" fillId="35" borderId="0" xfId="0" applyNumberFormat="1" applyFont="1" applyFill="1" applyBorder="1" applyAlignment="1" applyProtection="1">
      <alignment horizontal="center"/>
      <protection/>
    </xf>
    <xf numFmtId="186" fontId="2" fillId="36" borderId="34" xfId="50" applyFont="1" applyFill="1" applyBorder="1" applyAlignment="1" applyProtection="1">
      <alignment horizontal="center"/>
      <protection/>
    </xf>
    <xf numFmtId="186" fontId="2" fillId="36" borderId="35" xfId="50" applyFont="1" applyFill="1" applyBorder="1" applyAlignment="1" applyProtection="1">
      <alignment horizontal="center"/>
      <protection/>
    </xf>
    <xf numFmtId="186" fontId="2" fillId="36" borderId="36" xfId="5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numFmt numFmtId="197" formatCode="&quot;$&quot;\ #,##0.00"/>
      <border/>
    </dxf>
    <dxf>
      <font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4.xml" /><Relationship Id="rId18" Type="http://schemas.openxmlformats.org/officeDocument/2006/relationships/pivotCacheDefinition" Target="pivotCache/pivotCacheDefinition5.xml" /><Relationship Id="rId19" Type="http://schemas.openxmlformats.org/officeDocument/2006/relationships/pivotCacheDefinition" Target="pivotCache/pivotCacheDefinition7.xml" /><Relationship Id="rId20" Type="http://schemas.openxmlformats.org/officeDocument/2006/relationships/pivotCacheDefinition" Target="pivotCache/pivotCacheDefinition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5</xdr:row>
      <xdr:rowOff>85725</xdr:rowOff>
    </xdr:from>
    <xdr:to>
      <xdr:col>11</xdr:col>
      <xdr:colOff>257175</xdr:colOff>
      <xdr:row>17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219450" y="1123950"/>
          <a:ext cx="3781425" cy="2028825"/>
        </a:xfrm>
        <a:prstGeom prst="round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</xdr:row>
      <xdr:rowOff>95250</xdr:rowOff>
    </xdr:from>
    <xdr:to>
      <xdr:col>6</xdr:col>
      <xdr:colOff>152400</xdr:colOff>
      <xdr:row>17</xdr:row>
      <xdr:rowOff>142875</xdr:rowOff>
    </xdr:to>
    <xdr:sp>
      <xdr:nvSpPr>
        <xdr:cNvPr id="2" name="AutoShape 11"/>
        <xdr:cNvSpPr>
          <a:spLocks/>
        </xdr:cNvSpPr>
      </xdr:nvSpPr>
      <xdr:spPr>
        <a:xfrm>
          <a:off x="428625" y="1133475"/>
          <a:ext cx="2571750" cy="2028825"/>
        </a:xfrm>
        <a:prstGeom prst="round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12</xdr:col>
      <xdr:colOff>0</xdr:colOff>
      <xdr:row>19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314325" y="485775"/>
          <a:ext cx="6810375" cy="2857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76200</xdr:rowOff>
    </xdr:from>
    <xdr:ext cx="1200150" cy="238125"/>
    <xdr:sp macro="[0]!Menu">
      <xdr:nvSpPr>
        <xdr:cNvPr id="1" name="AutoShape 182"/>
        <xdr:cNvSpPr>
          <a:spLocks/>
        </xdr:cNvSpPr>
      </xdr:nvSpPr>
      <xdr:spPr>
        <a:xfrm>
          <a:off x="95250" y="76200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85725</xdr:rowOff>
    </xdr:from>
    <xdr:ext cx="1200150" cy="238125"/>
    <xdr:sp macro="[0]!Menu">
      <xdr:nvSpPr>
        <xdr:cNvPr id="1" name="AutoShape 182"/>
        <xdr:cNvSpPr>
          <a:spLocks/>
        </xdr:cNvSpPr>
      </xdr:nvSpPr>
      <xdr:spPr>
        <a:xfrm>
          <a:off x="76200" y="85725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76200</xdr:rowOff>
    </xdr:from>
    <xdr:ext cx="1200150" cy="238125"/>
    <xdr:sp macro="[0]!Menu">
      <xdr:nvSpPr>
        <xdr:cNvPr id="1" name="AutoShape 182"/>
        <xdr:cNvSpPr>
          <a:spLocks/>
        </xdr:cNvSpPr>
      </xdr:nvSpPr>
      <xdr:spPr>
        <a:xfrm>
          <a:off x="57150" y="76200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0</xdr:row>
      <xdr:rowOff>123825</xdr:rowOff>
    </xdr:from>
    <xdr:ext cx="1200150" cy="238125"/>
    <xdr:sp macro="[0]!Menu">
      <xdr:nvSpPr>
        <xdr:cNvPr id="1" name="AutoShape 4"/>
        <xdr:cNvSpPr>
          <a:spLocks/>
        </xdr:cNvSpPr>
      </xdr:nvSpPr>
      <xdr:spPr>
        <a:xfrm>
          <a:off x="6105525" y="123825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0</xdr:row>
      <xdr:rowOff>104775</xdr:rowOff>
    </xdr:from>
    <xdr:ext cx="1200150" cy="238125"/>
    <xdr:sp macro="[0]!Menu">
      <xdr:nvSpPr>
        <xdr:cNvPr id="1" name="AutoShape 3"/>
        <xdr:cNvSpPr>
          <a:spLocks/>
        </xdr:cNvSpPr>
      </xdr:nvSpPr>
      <xdr:spPr>
        <a:xfrm>
          <a:off x="171450" y="104775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0</xdr:row>
      <xdr:rowOff>19050</xdr:rowOff>
    </xdr:from>
    <xdr:ext cx="1200150" cy="238125"/>
    <xdr:sp macro="[0]!Menu">
      <xdr:nvSpPr>
        <xdr:cNvPr id="1" name="AutoShape 13"/>
        <xdr:cNvSpPr>
          <a:spLocks/>
        </xdr:cNvSpPr>
      </xdr:nvSpPr>
      <xdr:spPr>
        <a:xfrm>
          <a:off x="85725" y="19050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38100</xdr:rowOff>
    </xdr:from>
    <xdr:ext cx="1200150" cy="238125"/>
    <xdr:sp macro="[0]!Menu">
      <xdr:nvSpPr>
        <xdr:cNvPr id="1" name="AutoShape 204"/>
        <xdr:cNvSpPr>
          <a:spLocks/>
        </xdr:cNvSpPr>
      </xdr:nvSpPr>
      <xdr:spPr>
        <a:xfrm>
          <a:off x="85725" y="38100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38100</xdr:rowOff>
    </xdr:from>
    <xdr:ext cx="1200150" cy="238125"/>
    <xdr:sp macro="[0]!Menu">
      <xdr:nvSpPr>
        <xdr:cNvPr id="1" name="AutoShape 204"/>
        <xdr:cNvSpPr>
          <a:spLocks/>
        </xdr:cNvSpPr>
      </xdr:nvSpPr>
      <xdr:spPr>
        <a:xfrm>
          <a:off x="85725" y="38100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85725</xdr:rowOff>
    </xdr:from>
    <xdr:ext cx="1200150" cy="238125"/>
    <xdr:sp macro="[0]!Menu">
      <xdr:nvSpPr>
        <xdr:cNvPr id="1" name="AutoShape 194"/>
        <xdr:cNvSpPr>
          <a:spLocks/>
        </xdr:cNvSpPr>
      </xdr:nvSpPr>
      <xdr:spPr>
        <a:xfrm>
          <a:off x="47625" y="85725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85725</xdr:rowOff>
    </xdr:from>
    <xdr:ext cx="1200150" cy="238125"/>
    <xdr:sp macro="[0]!Menu">
      <xdr:nvSpPr>
        <xdr:cNvPr id="1" name="AutoShape 196"/>
        <xdr:cNvSpPr>
          <a:spLocks/>
        </xdr:cNvSpPr>
      </xdr:nvSpPr>
      <xdr:spPr>
        <a:xfrm>
          <a:off x="104775" y="85725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66675</xdr:rowOff>
    </xdr:from>
    <xdr:ext cx="1200150" cy="238125"/>
    <xdr:sp macro="[0]!Menu">
      <xdr:nvSpPr>
        <xdr:cNvPr id="1" name="AutoShape 182"/>
        <xdr:cNvSpPr>
          <a:spLocks/>
        </xdr:cNvSpPr>
      </xdr:nvSpPr>
      <xdr:spPr>
        <a:xfrm>
          <a:off x="85725" y="66675"/>
          <a:ext cx="1200150" cy="238125"/>
        </a:xfrm>
        <a:prstGeom prst="bevel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al Menu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31%20marz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GENERAL"/>
      <sheetName val="ESTADO DE RESULTADO"/>
      <sheetName val="GRAFICOS"/>
      <sheetName val="PRESUPUESTO POR AREAS"/>
      <sheetName val="PRESUPUESTO A MARZO"/>
      <sheetName val="PRESUPUESTO A MARZO (tesis)"/>
      <sheetName val="GASTOS PROCESO APOYO"/>
      <sheetName val="GASTOS PROCESO OPERATIVO"/>
      <sheetName val="RESUMEN"/>
      <sheetName val="Hoja1"/>
      <sheetName val="Hoja5"/>
    </sheetNames>
    <sheetDataSet>
      <sheetData sheetId="4">
        <row r="6">
          <cell r="C6">
            <v>346674</v>
          </cell>
        </row>
        <row r="7">
          <cell r="C7">
            <v>512717</v>
          </cell>
        </row>
        <row r="8">
          <cell r="C8">
            <v>61113</v>
          </cell>
        </row>
        <row r="9">
          <cell r="C9">
            <v>10443</v>
          </cell>
        </row>
        <row r="13">
          <cell r="C13">
            <v>421243</v>
          </cell>
        </row>
        <row r="14">
          <cell r="C14">
            <v>96210</v>
          </cell>
        </row>
        <row r="15">
          <cell r="C15">
            <v>4647</v>
          </cell>
        </row>
        <row r="16">
          <cell r="C16">
            <v>16679</v>
          </cell>
        </row>
        <row r="17">
          <cell r="C17">
            <v>9497</v>
          </cell>
        </row>
        <row r="18">
          <cell r="C18">
            <v>32577</v>
          </cell>
        </row>
        <row r="19">
          <cell r="C19">
            <v>14770</v>
          </cell>
        </row>
        <row r="20">
          <cell r="C20">
            <v>9540</v>
          </cell>
        </row>
        <row r="21">
          <cell r="C21">
            <v>2122</v>
          </cell>
        </row>
        <row r="22">
          <cell r="C22">
            <v>30531</v>
          </cell>
        </row>
        <row r="23">
          <cell r="C23">
            <v>53798</v>
          </cell>
        </row>
        <row r="25">
          <cell r="C25">
            <v>23897</v>
          </cell>
        </row>
        <row r="26">
          <cell r="C26">
            <v>9382</v>
          </cell>
        </row>
        <row r="27">
          <cell r="C27">
            <v>50373</v>
          </cell>
        </row>
        <row r="28">
          <cell r="C28">
            <v>60459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R208" sheet="Carga"/>
  </cacheSource>
  <cacheFields count="18">
    <cacheField name="Mes">
      <sharedItems containsMixedTypes="0" count="3">
        <s v="Dic_10"/>
        <s v=""/>
        <e v="#NAME?"/>
      </sharedItems>
    </cacheField>
    <cacheField name="Fecha">
      <sharedItems containsDate="1" containsString="0" containsBlank="1" containsMixedTypes="0" count="8">
        <d v="2013-03-31T00:00:00.000"/>
        <m/>
        <d v="2013-09-30T00:00:00.000"/>
        <d v="2012-12-31T00:00:00.000"/>
        <d v="2013-10-31T00:00:00.000"/>
        <d v="2000-01-01T00:00:00.000"/>
        <d v="2013-08-31T00:00:00.000"/>
        <d v="2013-09-20T00:00:00.000"/>
      </sharedItems>
    </cacheField>
    <cacheField name="puc">
      <sharedItems containsMixedTypes="1" containsNumber="1" containsInteger="1"/>
    </cacheField>
    <cacheField name="Conceptos">
      <sharedItems containsBlank="1" containsMixedTypes="0" count="31">
        <s v="GASTOS DE PERSONAL"/>
        <s v="HONORARIOS"/>
        <s v="IMPUESTOS"/>
        <s v="ARRENDAMIENTOS"/>
        <s v="CONTRIBUCIONES Y AFILIACIONES"/>
        <s v="SEGUROS"/>
        <s v="SERVICIOS"/>
        <s v="GASTOS LEGALES"/>
        <s v="MANTENIMIENTO Y REPARACIONES"/>
        <s v="GASTOS DE VIAJE"/>
        <s v="DEPRECIACIONES Y AMORTIZACIONES"/>
        <s v="DIVERSOS"/>
        <s v="PROVISIONES"/>
        <s v="GASTOS FINANCIEROS"/>
        <s v="OTROS GASTOS"/>
        <s v="INGRESOS ACTIVIDAD FINANCIERA"/>
        <s v="ACTIVIDADES EMPRESARIALES"/>
        <s v="ENSEÑANZA"/>
        <m/>
        <s v="AMORTIZACIONES"/>
        <s v="UTILES, PAPELERIA Y FOTOCOPIAS"/>
        <s v="DEPRECIACIONES"/>
        <s v="aa"/>
        <s v="CAPACITACION AL PERSONAL"/>
        <s v="SERVICIOS PUBLICOS"/>
        <s v="APORTES PARAFISCALES"/>
        <s v="SALUD OCUPACIONAL"/>
        <s v="ARRIENDOS"/>
        <s v="ASEO Y CAFETERIA"/>
        <s v="NOMINA"/>
        <s v="COMBUSTIBLES Y LUBRICANTES"/>
      </sharedItems>
    </cacheField>
    <cacheField name="Comprobante">
      <sharedItems containsString="0" containsBlank="1" containsMixedTypes="0" containsNumber="1" containsInteger="1" count="5">
        <m/>
        <n v="1525"/>
        <n v="230"/>
        <n v="233"/>
        <n v="1524"/>
      </sharedItems>
    </cacheField>
    <cacheField name="Importe">
      <sharedItems containsMixedTypes="1" containsNumber="1" containsInteger="1"/>
    </cacheField>
    <cacheField name="1">
      <sharedItems containsMixedTypes="1" containsNumber="1"/>
    </cacheField>
    <cacheField name="2">
      <sharedItems containsMixedTypes="1" containsNumber="1"/>
    </cacheField>
    <cacheField name="3">
      <sharedItems containsMixedTypes="1" containsNumber="1"/>
    </cacheField>
    <cacheField name="4">
      <sharedItems containsMixedTypes="0"/>
    </cacheField>
    <cacheField name="5">
      <sharedItems containsMixedTypes="0"/>
    </cacheField>
    <cacheField name="Por Control">
      <sharedItems containsSemiMixedTypes="0" containsString="0" containsMixedTypes="0" containsNumber="1" containsInteger="1"/>
    </cacheField>
    <cacheField name="6">
      <sharedItems containsMixedTypes="1" containsNumber="1"/>
    </cacheField>
    <cacheField name="7">
      <sharedItems containsMixedTypes="1" containsNumber="1"/>
    </cacheField>
    <cacheField name="8">
      <sharedItems containsMixedTypes="1" containsNumber="1"/>
    </cacheField>
    <cacheField name="9">
      <sharedItems containsMixedTypes="1" containsNumber="1" containsInteger="1"/>
    </cacheField>
    <cacheField name="10">
      <sharedItems containsMixedTypes="1" containsNumber="1" containsInteger="1"/>
    </cacheField>
    <cacheField name="Pes Control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R208" sheet="Carga"/>
  </cacheSource>
  <cacheFields count="18">
    <cacheField name="Mes">
      <sharedItems containsMixedTypes="0" count="3">
        <s v="Dic_10"/>
        <s v=""/>
        <e v="#NAME?"/>
      </sharedItems>
    </cacheField>
    <cacheField name="Fecha">
      <sharedItems containsDate="1" containsString="0" containsBlank="1" containsMixedTypes="0" count="8">
        <d v="2013-03-31T00:00:00.000"/>
        <m/>
        <d v="2013-09-30T00:00:00.000"/>
        <d v="2012-12-31T00:00:00.000"/>
        <d v="2013-10-31T00:00:00.000"/>
        <d v="2000-01-01T00:00:00.000"/>
        <d v="2013-08-31T00:00:00.000"/>
        <d v="2013-09-20T00:00:00.000"/>
      </sharedItems>
    </cacheField>
    <cacheField name="puc">
      <sharedItems containsMixedTypes="1" containsNumber="1" containsInteger="1"/>
    </cacheField>
    <cacheField name="Conceptos">
      <sharedItems containsBlank="1" containsMixedTypes="0" count="31">
        <s v="GASTOS DE PERSONAL"/>
        <s v="HONORARIOS"/>
        <s v="IMPUESTOS"/>
        <s v="ARRENDAMIENTOS"/>
        <s v="CONTRIBUCIONES Y AFILIACIONES"/>
        <s v="SEGUROS"/>
        <s v="SERVICIOS"/>
        <s v="GASTOS LEGALES"/>
        <s v="MANTENIMIENTO Y REPARACIONES"/>
        <s v="GASTOS DE VIAJE"/>
        <s v="DEPRECIACIONES Y AMORTIZACIONES"/>
        <s v="DIVERSOS"/>
        <s v="PROVISIONES"/>
        <s v="GASTOS FINANCIEROS"/>
        <s v="OTROS GASTOS"/>
        <s v="INGRESOS ACTIVIDAD FINANCIERA"/>
        <s v="ACTIVIDADES EMPRESARIALES"/>
        <s v="ENSEÑANZA"/>
        <m/>
        <s v="AMORTIZACIONES"/>
        <s v="UTILES, PAPELERIA Y FOTOCOPIAS"/>
        <s v="DEPRECIACIONES"/>
        <s v="aa"/>
        <s v="CAPACITACION AL PERSONAL"/>
        <s v="SERVICIOS PUBLICOS"/>
        <s v="APORTES PARAFISCALES"/>
        <s v="SALUD OCUPACIONAL"/>
        <s v="ARRIENDOS"/>
        <s v="ASEO Y CAFETERIA"/>
        <s v="NOMINA"/>
        <s v="COMBUSTIBLES Y LUBRICANTES"/>
      </sharedItems>
    </cacheField>
    <cacheField name="Comprobante">
      <sharedItems containsString="0" containsBlank="1" containsMixedTypes="0" containsNumber="1" containsInteger="1" count="5">
        <m/>
        <n v="1525"/>
        <n v="230"/>
        <n v="233"/>
        <n v="1524"/>
      </sharedItems>
    </cacheField>
    <cacheField name="Importe">
      <sharedItems containsMixedTypes="1" containsNumber="1" containsInteger="1"/>
    </cacheField>
    <cacheField name="1">
      <sharedItems containsMixedTypes="1" containsNumber="1"/>
    </cacheField>
    <cacheField name="2">
      <sharedItems containsMixedTypes="1" containsNumber="1"/>
    </cacheField>
    <cacheField name="3">
      <sharedItems containsMixedTypes="1" containsNumber="1"/>
    </cacheField>
    <cacheField name="4">
      <sharedItems containsMixedTypes="0"/>
    </cacheField>
    <cacheField name="5">
      <sharedItems containsMixedTypes="0"/>
    </cacheField>
    <cacheField name="Por Control">
      <sharedItems containsSemiMixedTypes="0" containsString="0" containsMixedTypes="0" containsNumber="1" containsInteger="1"/>
    </cacheField>
    <cacheField name="6">
      <sharedItems containsMixedTypes="1" containsNumber="1"/>
    </cacheField>
    <cacheField name="7">
      <sharedItems containsMixedTypes="1" containsNumber="1"/>
    </cacheField>
    <cacheField name="8">
      <sharedItems containsMixedTypes="1" containsNumber="1"/>
    </cacheField>
    <cacheField name="9">
      <sharedItems containsMixedTypes="1" containsNumber="1" containsInteger="1"/>
    </cacheField>
    <cacheField name="10">
      <sharedItems containsMixedTypes="1" containsNumber="1" containsInteger="1"/>
    </cacheField>
    <cacheField name="Pes Control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R208" sheet="Carga"/>
  </cacheSource>
  <cacheFields count="18">
    <cacheField name="Mes">
      <sharedItems containsMixedTypes="0" count="3">
        <s v="Dic_10"/>
        <s v=""/>
        <e v="#NAME?"/>
      </sharedItems>
    </cacheField>
    <cacheField name="Fecha">
      <sharedItems containsDate="1" containsString="0" containsBlank="1" containsMixedTypes="0" count="8">
        <d v="2013-03-31T00:00:00.000"/>
        <m/>
        <d v="2013-09-20T00:00:00.000"/>
        <d v="2013-09-30T00:00:00.000"/>
        <d v="2013-10-31T00:00:00.000"/>
        <d v="2000-01-01T00:00:00.000"/>
        <d v="2012-12-31T00:00:00.000"/>
        <d v="2013-08-31T00:00:00.000"/>
      </sharedItems>
    </cacheField>
    <cacheField name="puc">
      <sharedItems containsString="0" containsBlank="1" containsMixedTypes="0" containsNumber="1" containsInteger="1" count="20">
        <n v="5105"/>
        <n v="5110"/>
        <n v="5115"/>
        <n v="5120"/>
        <n v="5125"/>
        <n v="5130"/>
        <n v="5135"/>
        <n v="5140"/>
        <n v="5145"/>
        <n v="5155"/>
        <n v="5160"/>
        <n v="5195"/>
        <n v="5199"/>
        <n v="5305"/>
        <n v="5395"/>
        <n v="4150"/>
        <n v="4155"/>
        <n v="4160"/>
        <m/>
        <n v="5235"/>
      </sharedItems>
    </cacheField>
    <cacheField name="Conceptos">
      <sharedItems containsBlank="1" containsMixedTypes="0" count="31">
        <s v="GASTOS DE PERSONAL"/>
        <s v="HONORARIOS"/>
        <s v="IMPUESTOS"/>
        <s v="ARRENDAMIENTOS"/>
        <s v="CONTRIBUCIONES Y AFILIACIONES"/>
        <s v="SEGUROS"/>
        <s v="SERVICIOS"/>
        <s v="GASTOS LEGALES"/>
        <s v="MANTENIMIENTO Y REPARACIONES"/>
        <s v="GASTOS DE VIAJE"/>
        <s v="DEPRECIACIONES Y AMORTIZACIONES"/>
        <s v="DIVERSOS"/>
        <s v="PROVISIONES"/>
        <s v="GASTOS FINANCIEROS"/>
        <s v="OTROS GASTOS"/>
        <s v="INGRESOS ACTIVIDAD FINANCIERA"/>
        <s v="ACTIVIDADES EMPRESARIALES"/>
        <s v="ENSEÑANZA"/>
        <m/>
        <s v="AMORTIZACIONES"/>
        <s v="UTILES, PAPELERIA Y FOTOCOPIAS"/>
        <s v="DEPRECIACIONES"/>
        <s v="aa"/>
        <s v="CAPACITACION AL PERSONAL"/>
        <s v="SERVICIOS PUBLICOS"/>
        <s v="APORTES PARAFISCALES"/>
        <s v="SALUD OCUPACIONAL"/>
        <s v="ARRIENDOS"/>
        <s v="ASEO Y CAFETERIA"/>
        <s v="NOMINA"/>
        <s v="COMBUSTIBLES Y LUBRICANTES"/>
      </sharedItems>
    </cacheField>
    <cacheField name="Comprobante">
      <sharedItems containsString="0" containsBlank="1" containsMixedTypes="0" containsNumber="1" containsInteger="1" count="5">
        <m/>
        <n v="233"/>
        <n v="1525"/>
        <n v="230"/>
        <n v="1524"/>
      </sharedItems>
    </cacheField>
    <cacheField name="Importe">
      <sharedItems containsMixedTypes="1" containsNumber="1" containsInteger="1"/>
    </cacheField>
    <cacheField name="1">
      <sharedItems containsMixedTypes="1" containsNumber="1"/>
    </cacheField>
    <cacheField name="2">
      <sharedItems containsMixedTypes="1" containsNumber="1"/>
    </cacheField>
    <cacheField name="3">
      <sharedItems containsMixedTypes="1" containsNumber="1"/>
    </cacheField>
    <cacheField name="4">
      <sharedItems containsMixedTypes="0"/>
    </cacheField>
    <cacheField name="5">
      <sharedItems containsMixedTypes="0"/>
    </cacheField>
    <cacheField name="Por Control">
      <sharedItems containsSemiMixedTypes="0" containsString="0" containsMixedTypes="0" containsNumber="1" containsInteger="1"/>
    </cacheField>
    <cacheField name="6">
      <sharedItems containsMixedTypes="1" containsNumber="1"/>
    </cacheField>
    <cacheField name="7">
      <sharedItems containsMixedTypes="1" containsNumber="1"/>
    </cacheField>
    <cacheField name="8">
      <sharedItems containsMixedTypes="1" containsNumber="1"/>
    </cacheField>
    <cacheField name="9">
      <sharedItems containsMixedTypes="1" containsNumber="1" containsInteger="1"/>
    </cacheField>
    <cacheField name="10">
      <sharedItems containsMixedTypes="1" containsNumber="1" containsInteger="1"/>
    </cacheField>
    <cacheField name="Pes Control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R208" sheet="Carga"/>
  </cacheSource>
  <cacheFields count="18">
    <cacheField name="Mes">
      <sharedItems containsMixedTypes="0" count="3">
        <s v="Dic_10"/>
        <s v=""/>
        <e v="#NAME?"/>
      </sharedItems>
    </cacheField>
    <cacheField name="Fecha">
      <sharedItems containsDate="1" containsString="0" containsBlank="1" containsMixedTypes="0" count="8">
        <d v="2013-03-31T00:00:00.000"/>
        <m/>
        <d v="2013-09-20T00:00:00.000"/>
        <d v="2013-09-30T00:00:00.000"/>
        <d v="2013-10-31T00:00:00.000"/>
        <d v="2000-01-01T00:00:00.000"/>
        <d v="2012-12-31T00:00:00.000"/>
        <d v="2013-08-31T00:00:00.000"/>
      </sharedItems>
    </cacheField>
    <cacheField name="puc">
      <sharedItems containsMixedTypes="1" containsNumber="1" containsInteger="1"/>
    </cacheField>
    <cacheField name="Conceptos">
      <sharedItems containsBlank="1" containsMixedTypes="0" count="31">
        <s v="GASTOS DE PERSONAL"/>
        <s v="HONORARIOS"/>
        <s v="IMPUESTOS"/>
        <s v="ARRENDAMIENTOS"/>
        <s v="CONTRIBUCIONES Y AFILIACIONES"/>
        <s v="SEGUROS"/>
        <s v="SERVICIOS"/>
        <s v="GASTOS LEGALES"/>
        <s v="MANTENIMIENTO Y REPARACIONES"/>
        <s v="GASTOS DE VIAJE"/>
        <s v="DEPRECIACIONES Y AMORTIZACIONES"/>
        <s v="DIVERSOS"/>
        <s v="PROVISIONES"/>
        <s v="GASTOS FINANCIEROS"/>
        <s v="OTROS GASTOS"/>
        <s v="INGRESOS ACTIVIDAD FINANCIERA"/>
        <s v="ACTIVIDADES EMPRESARIALES"/>
        <s v="ENSEÑANZA"/>
        <m/>
        <s v="AMORTIZACIONES"/>
        <s v="UTILES, PAPELERIA Y FOTOCOPIAS"/>
        <s v="DEPRECIACIONES"/>
        <s v="aa"/>
        <s v="CAPACITACION AL PERSONAL"/>
        <s v="SERVICIOS PUBLICOS"/>
        <s v="APORTES PARAFISCALES"/>
        <s v="SALUD OCUPACIONAL"/>
        <s v="ARRIENDOS"/>
        <s v="ASEO Y CAFETERIA"/>
        <s v="NOMINA"/>
        <s v="COMBUSTIBLES Y LUBRICANTES"/>
      </sharedItems>
    </cacheField>
    <cacheField name="Comprobante">
      <sharedItems containsString="0" containsBlank="1" containsMixedTypes="0" containsNumber="1" containsInteger="1" count="5">
        <m/>
        <n v="233"/>
        <n v="1525"/>
        <n v="230"/>
        <n v="1524"/>
      </sharedItems>
    </cacheField>
    <cacheField name="Importe">
      <sharedItems containsMixedTypes="1" containsNumber="1" containsInteger="1"/>
    </cacheField>
    <cacheField name="1">
      <sharedItems containsMixedTypes="1" containsNumber="1"/>
    </cacheField>
    <cacheField name="2">
      <sharedItems containsMixedTypes="1" containsNumber="1"/>
    </cacheField>
    <cacheField name="3">
      <sharedItems containsMixedTypes="1" containsNumber="1"/>
    </cacheField>
    <cacheField name="4">
      <sharedItems containsMixedTypes="0"/>
    </cacheField>
    <cacheField name="5">
      <sharedItems containsMixedTypes="0"/>
    </cacheField>
    <cacheField name="Por Control">
      <sharedItems containsSemiMixedTypes="0" containsString="0" containsMixedTypes="0" containsNumber="1" containsInteger="1"/>
    </cacheField>
    <cacheField name="6">
      <sharedItems containsMixedTypes="1" containsNumber="1"/>
    </cacheField>
    <cacheField name="7">
      <sharedItems containsMixedTypes="1" containsNumber="1"/>
    </cacheField>
    <cacheField name="8">
      <sharedItems containsMixedTypes="1" containsNumber="1"/>
    </cacheField>
    <cacheField name="9">
      <sharedItems containsMixedTypes="1" containsNumber="1" containsInteger="1"/>
    </cacheField>
    <cacheField name="10">
      <sharedItems containsMixedTypes="1" containsNumber="1" containsInteger="1"/>
    </cacheField>
    <cacheField name="Pes Control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R208" sheet="Carga"/>
  </cacheSource>
  <cacheFields count="18">
    <cacheField name="Mes">
      <sharedItems containsMixedTypes="0" count="3">
        <s v="Dic_10"/>
        <s v=""/>
        <e v="#NAME?"/>
      </sharedItems>
    </cacheField>
    <cacheField name="Fecha">
      <sharedItems containsDate="1" containsString="0" containsBlank="1" containsMixedTypes="0" count="8">
        <d v="2013-03-31T00:00:00.000"/>
        <m/>
        <d v="2013-09-20T00:00:00.000"/>
        <d v="2013-09-30T00:00:00.000"/>
        <d v="2013-10-31T00:00:00.000"/>
        <d v="2000-01-01T00:00:00.000"/>
        <d v="2012-12-31T00:00:00.000"/>
        <d v="2013-08-31T00:00:00.000"/>
      </sharedItems>
    </cacheField>
    <cacheField name="puc">
      <sharedItems containsMixedTypes="1" containsNumber="1" containsInteger="1"/>
    </cacheField>
    <cacheField name="Conceptos">
      <sharedItems containsBlank="1" containsMixedTypes="0" count="31">
        <s v="GASTOS DE PERSONAL"/>
        <s v="HONORARIOS"/>
        <s v="IMPUESTOS"/>
        <s v="ARRENDAMIENTOS"/>
        <s v="CONTRIBUCIONES Y AFILIACIONES"/>
        <s v="SEGUROS"/>
        <s v="SERVICIOS"/>
        <s v="GASTOS LEGALES"/>
        <s v="MANTENIMIENTO Y REPARACIONES"/>
        <s v="GASTOS DE VIAJE"/>
        <s v="DEPRECIACIONES Y AMORTIZACIONES"/>
        <s v="DIVERSOS"/>
        <s v="PROVISIONES"/>
        <s v="GASTOS FINANCIEROS"/>
        <s v="OTROS GASTOS"/>
        <s v="INGRESOS ACTIVIDAD FINANCIERA"/>
        <s v="ACTIVIDADES EMPRESARIALES"/>
        <s v="ENSEÑANZA"/>
        <m/>
        <s v="AMORTIZACIONES"/>
        <s v="UTILES, PAPELERIA Y FOTOCOPIAS"/>
        <s v="DEPRECIACIONES"/>
        <s v="aa"/>
        <s v="CAPACITACION AL PERSONAL"/>
        <s v="SERVICIOS PUBLICOS"/>
        <s v="APORTES PARAFISCALES"/>
        <s v="SALUD OCUPACIONAL"/>
        <s v="ARRIENDOS"/>
        <s v="ASEO Y CAFETERIA"/>
        <s v="NOMINA"/>
        <s v="COMBUSTIBLES Y LUBRICANTES"/>
      </sharedItems>
    </cacheField>
    <cacheField name="Comprobante">
      <sharedItems containsString="0" containsBlank="1" containsMixedTypes="0" containsNumber="1" containsInteger="1" count="5">
        <m/>
        <n v="233"/>
        <n v="1525"/>
        <n v="230"/>
        <n v="1524"/>
      </sharedItems>
    </cacheField>
    <cacheField name="Importe">
      <sharedItems containsMixedTypes="1" containsNumber="1" containsInteger="1"/>
    </cacheField>
    <cacheField name="1">
      <sharedItems containsMixedTypes="1" containsNumber="1"/>
    </cacheField>
    <cacheField name="2">
      <sharedItems containsMixedTypes="1" containsNumber="1"/>
    </cacheField>
    <cacheField name="3">
      <sharedItems containsMixedTypes="1" containsNumber="1"/>
    </cacheField>
    <cacheField name="4">
      <sharedItems containsMixedTypes="0"/>
    </cacheField>
    <cacheField name="5">
      <sharedItems containsMixedTypes="0"/>
    </cacheField>
    <cacheField name="Por Control">
      <sharedItems containsSemiMixedTypes="0" containsString="0" containsMixedTypes="0" containsNumber="1" containsInteger="1"/>
    </cacheField>
    <cacheField name="6">
      <sharedItems containsMixedTypes="1" containsNumber="1"/>
    </cacheField>
    <cacheField name="7">
      <sharedItems containsMixedTypes="1" containsNumber="1"/>
    </cacheField>
    <cacheField name="8">
      <sharedItems containsMixedTypes="1" containsNumber="1"/>
    </cacheField>
    <cacheField name="9">
      <sharedItems containsMixedTypes="1" containsNumber="1" containsInteger="1"/>
    </cacheField>
    <cacheField name="10">
      <sharedItems containsMixedTypes="1" containsNumber="1" containsInteger="1"/>
    </cacheField>
    <cacheField name="Pes Control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R208" sheet="Carga"/>
  </cacheSource>
  <cacheFields count="18">
    <cacheField name="Mes">
      <sharedItems containsMixedTypes="0" count="3">
        <s v="Dic_10"/>
        <s v=""/>
        <e v="#NAME?"/>
      </sharedItems>
    </cacheField>
    <cacheField name="Fecha">
      <sharedItems containsDate="1" containsString="0" containsBlank="1" containsMixedTypes="0" count="8">
        <d v="2013-03-31T00:00:00.000"/>
        <m/>
        <d v="2013-09-20T00:00:00.000"/>
        <d v="2013-09-30T00:00:00.000"/>
        <d v="2013-10-31T00:00:00.000"/>
        <d v="2000-01-01T00:00:00.000"/>
        <d v="2012-12-31T00:00:00.000"/>
        <d v="2013-08-31T00:00:00.000"/>
      </sharedItems>
    </cacheField>
    <cacheField name="puc">
      <sharedItems containsMixedTypes="1" containsNumber="1" containsInteger="1"/>
    </cacheField>
    <cacheField name="Conceptos">
      <sharedItems containsBlank="1" containsMixedTypes="0" count="31">
        <s v="GASTOS DE PERSONAL"/>
        <s v="HONORARIOS"/>
        <s v="IMPUESTOS"/>
        <s v="ARRENDAMIENTOS"/>
        <s v="CONTRIBUCIONES Y AFILIACIONES"/>
        <s v="SEGUROS"/>
        <s v="SERVICIOS"/>
        <s v="GASTOS LEGALES"/>
        <s v="MANTENIMIENTO Y REPARACIONES"/>
        <s v="GASTOS DE VIAJE"/>
        <s v="DEPRECIACIONES Y AMORTIZACIONES"/>
        <s v="DIVERSOS"/>
        <s v="PROVISIONES"/>
        <s v="GASTOS FINANCIEROS"/>
        <s v="OTROS GASTOS"/>
        <s v="INGRESOS ACTIVIDAD FINANCIERA"/>
        <s v="ACTIVIDADES EMPRESARIALES"/>
        <s v="ENSEÑANZA"/>
        <m/>
        <s v="AMORTIZACIONES"/>
        <s v="UTILES, PAPELERIA Y FOTOCOPIAS"/>
        <s v="DEPRECIACIONES"/>
        <s v="aa"/>
        <s v="CAPACITACION AL PERSONAL"/>
        <s v="SERVICIOS PUBLICOS"/>
        <s v="APORTES PARAFISCALES"/>
        <s v="SALUD OCUPACIONAL"/>
        <s v="ARRIENDOS"/>
        <s v="ASEO Y CAFETERIA"/>
        <s v="NOMINA"/>
        <s v="COMBUSTIBLES Y LUBRICANTES"/>
      </sharedItems>
    </cacheField>
    <cacheField name="Comprobante">
      <sharedItems containsString="0" containsBlank="1" containsMixedTypes="0" containsNumber="1" containsInteger="1" count="5">
        <m/>
        <n v="233"/>
        <n v="1525"/>
        <n v="230"/>
        <n v="1524"/>
      </sharedItems>
    </cacheField>
    <cacheField name="Importe">
      <sharedItems containsMixedTypes="1" containsNumber="1" containsInteger="1"/>
    </cacheField>
    <cacheField name="1">
      <sharedItems containsMixedTypes="1" containsNumber="1"/>
    </cacheField>
    <cacheField name="2">
      <sharedItems containsMixedTypes="1" containsNumber="1"/>
    </cacheField>
    <cacheField name="3">
      <sharedItems containsMixedTypes="1" containsNumber="1"/>
    </cacheField>
    <cacheField name="4">
      <sharedItems containsMixedTypes="0"/>
    </cacheField>
    <cacheField name="5">
      <sharedItems containsMixedTypes="0"/>
    </cacheField>
    <cacheField name="Por Control">
      <sharedItems containsSemiMixedTypes="0" containsString="0" containsMixedTypes="0" containsNumber="1" containsInteger="1"/>
    </cacheField>
    <cacheField name="6">
      <sharedItems containsMixedTypes="1" containsNumber="1"/>
    </cacheField>
    <cacheField name="7">
      <sharedItems containsMixedTypes="1" containsNumber="1"/>
    </cacheField>
    <cacheField name="8">
      <sharedItems containsMixedTypes="1" containsNumber="1"/>
    </cacheField>
    <cacheField name="9">
      <sharedItems containsMixedTypes="1" containsNumber="1" containsInteger="1"/>
    </cacheField>
    <cacheField name="10">
      <sharedItems containsMixedTypes="1" containsNumber="1" containsInteger="1"/>
    </cacheField>
    <cacheField name="Pes Control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R208" sheet="Carga"/>
  </cacheSource>
  <cacheFields count="18">
    <cacheField name="Mes">
      <sharedItems containsMixedTypes="0" count="3">
        <s v="Dic_10"/>
        <s v=""/>
        <e v="#NAME?"/>
      </sharedItems>
    </cacheField>
    <cacheField name="Fecha">
      <sharedItems containsDate="1" containsString="0" containsBlank="1" containsMixedTypes="0" count="8">
        <d v="2013-03-31T00:00:00.000"/>
        <m/>
        <d v="2013-09-20T00:00:00.000"/>
        <d v="2013-09-30T00:00:00.000"/>
        <d v="2013-10-31T00:00:00.000"/>
        <d v="2000-01-01T00:00:00.000"/>
        <d v="2012-12-31T00:00:00.000"/>
        <d v="2013-08-31T00:00:00.000"/>
      </sharedItems>
    </cacheField>
    <cacheField name="puc">
      <sharedItems containsMixedTypes="1" containsNumber="1" containsInteger="1"/>
    </cacheField>
    <cacheField name="Conceptos">
      <sharedItems containsBlank="1" containsMixedTypes="0" count="31">
        <s v="GASTOS DE PERSONAL"/>
        <s v="HONORARIOS"/>
        <s v="IMPUESTOS"/>
        <s v="ARRENDAMIENTOS"/>
        <s v="CONTRIBUCIONES Y AFILIACIONES"/>
        <s v="SEGUROS"/>
        <s v="SERVICIOS"/>
        <s v="GASTOS LEGALES"/>
        <s v="MANTENIMIENTO Y REPARACIONES"/>
        <s v="GASTOS DE VIAJE"/>
        <s v="DEPRECIACIONES Y AMORTIZACIONES"/>
        <s v="DIVERSOS"/>
        <s v="PROVISIONES"/>
        <s v="GASTOS FINANCIEROS"/>
        <s v="OTROS GASTOS"/>
        <s v="INGRESOS ACTIVIDAD FINANCIERA"/>
        <s v="ACTIVIDADES EMPRESARIALES"/>
        <s v="ENSEÑANZA"/>
        <m/>
        <s v="AMORTIZACIONES"/>
        <s v="UTILES, PAPELERIA Y FOTOCOPIAS"/>
        <s v="DEPRECIACIONES"/>
        <s v="aa"/>
        <s v="CAPACITACION AL PERSONAL"/>
        <s v="SERVICIOS PUBLICOS"/>
        <s v="APORTES PARAFISCALES"/>
        <s v="SALUD OCUPACIONAL"/>
        <s v="ARRIENDOS"/>
        <s v="ASEO Y CAFETERIA"/>
        <s v="NOMINA"/>
        <s v="COMBUSTIBLES Y LUBRICANTES"/>
      </sharedItems>
    </cacheField>
    <cacheField name="Comprobante">
      <sharedItems containsString="0" containsBlank="1" containsMixedTypes="0" containsNumber="1" containsInteger="1" count="5">
        <m/>
        <n v="233"/>
        <n v="1525"/>
        <n v="230"/>
        <n v="1524"/>
      </sharedItems>
    </cacheField>
    <cacheField name="Importe">
      <sharedItems containsMixedTypes="1" containsNumber="1" containsInteger="1"/>
    </cacheField>
    <cacheField name="1">
      <sharedItems containsMixedTypes="1" containsNumber="1"/>
    </cacheField>
    <cacheField name="2">
      <sharedItems containsMixedTypes="1" containsNumber="1"/>
    </cacheField>
    <cacheField name="3">
      <sharedItems containsMixedTypes="1" containsNumber="1"/>
    </cacheField>
    <cacheField name="4">
      <sharedItems containsMixedTypes="0"/>
    </cacheField>
    <cacheField name="5">
      <sharedItems containsMixedTypes="0"/>
    </cacheField>
    <cacheField name="Por Control">
      <sharedItems containsSemiMixedTypes="0" containsString="0" containsMixedTypes="0" containsNumber="1" containsInteger="1"/>
    </cacheField>
    <cacheField name="6">
      <sharedItems containsMixedTypes="1" containsNumber="1"/>
    </cacheField>
    <cacheField name="7">
      <sharedItems containsMixedTypes="1" containsNumber="1"/>
    </cacheField>
    <cacheField name="8">
      <sharedItems containsMixedTypes="1" containsNumber="1"/>
    </cacheField>
    <cacheField name="9">
      <sharedItems containsMixedTypes="1" containsNumber="1" containsInteger="1"/>
    </cacheField>
    <cacheField name="10">
      <sharedItems containsMixedTypes="1" containsNumber="1" containsInteger="1"/>
    </cacheField>
    <cacheField name="Pes Contro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1" cacheId="2" autoFormatId="4098" applyNumberFormats="1" applyBorderFormats="1" applyFontFormats="1" applyPatternFormats="1" applyAlignmentFormats="1" applyWidthHeightFormats="0" dataCaption="Data" showMissing="1" showItems="0" preserveFormatting="1" useAutoFormatting="1" rowGrandTotals="0" colGrandTotals="0" itemPrintTitles="1" compactData="0" updatedVersion="2" indent="0" showMemberPropertyTips="1">
  <location ref="A6:J50" firstHeaderRow="0" firstDataRow="1" firstDataCol="4" rowPageCount="1" colPageCount="1"/>
  <pivotFields count="18">
    <pivotField axis="axisPage" compact="0" showAll="0">
      <items count="4">
        <item x="1"/>
        <item m="1" x="2"/>
        <item x="0"/>
        <item t="default"/>
      </items>
    </pivotField>
    <pivotField axis="axisRow" compact="0" outline="0" subtotalTop="0" showAll="0" insertBlankRow="1">
      <items count="9">
        <item x="1"/>
        <item m="1" x="5"/>
        <item m="1" x="2"/>
        <item m="1" x="7"/>
        <item m="1" x="3"/>
        <item m="1" x="4"/>
        <item m="1" x="6"/>
        <item x="0"/>
        <item t="default"/>
      </items>
    </pivotField>
    <pivotField axis="axisRow" compact="0" showAll="0" defaultSubtotal="0">
      <items count="20">
        <item x="18"/>
        <item x="0"/>
        <item x="1"/>
        <item x="3"/>
        <item m="1" x="19"/>
        <item x="7"/>
        <item x="13"/>
        <item x="16"/>
        <item x="2"/>
        <item x="4"/>
        <item x="5"/>
        <item x="6"/>
        <item x="8"/>
        <item x="9"/>
        <item x="10"/>
        <item x="11"/>
        <item x="12"/>
        <item x="14"/>
        <item x="15"/>
        <item x="17"/>
      </items>
    </pivotField>
    <pivotField axis="axisRow" compact="0" showAll="0">
      <items count="32">
        <item m="1" x="22"/>
        <item x="16"/>
        <item m="1" x="19"/>
        <item m="1" x="25"/>
        <item x="3"/>
        <item m="1" x="27"/>
        <item m="1" x="28"/>
        <item m="1" x="23"/>
        <item m="1" x="30"/>
        <item x="4"/>
        <item m="1" x="21"/>
        <item x="10"/>
        <item x="11"/>
        <item x="17"/>
        <item x="0"/>
        <item x="9"/>
        <item x="13"/>
        <item x="7"/>
        <item x="1"/>
        <item x="2"/>
        <item x="15"/>
        <item x="8"/>
        <item m="1" x="29"/>
        <item x="14"/>
        <item x="12"/>
        <item m="1" x="26"/>
        <item x="5"/>
        <item x="6"/>
        <item m="1" x="24"/>
        <item m="1" x="20"/>
        <item x="18"/>
        <item t="default"/>
      </items>
    </pivotField>
    <pivotField axis="axisRow" compact="0" outline="0" subtotalTop="0" showAll="0">
      <items count="6">
        <item x="0"/>
        <item m="1" x="2"/>
        <item m="1" x="4"/>
        <item m="1" x="1"/>
        <item m="1" x="3"/>
        <item t="default"/>
      </items>
    </pivotField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 numFmtId="1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compact="0" showAll="0" numFmtId="197"/>
  </pivotFields>
  <rowFields count="4">
    <field x="1"/>
    <field x="4"/>
    <field x="2"/>
    <field x="3"/>
  </rowFields>
  <rowItems count="44">
    <i>
      <x/>
      <x/>
      <x/>
    </i>
    <i r="3">
      <x v="30"/>
    </i>
    <i r="2">
      <x v="7"/>
    </i>
    <i r="3">
      <x v="1"/>
    </i>
    <i r="2">
      <x v="18"/>
    </i>
    <i r="3">
      <x v="20"/>
    </i>
    <i r="2">
      <x v="19"/>
    </i>
    <i r="3">
      <x v="13"/>
    </i>
    <i t="default" r="1">
      <x/>
    </i>
    <i t="default">
      <x/>
    </i>
    <i t="blank">
      <x/>
    </i>
    <i>
      <x v="7"/>
      <x/>
      <x v="1"/>
    </i>
    <i r="3">
      <x v="14"/>
    </i>
    <i r="2">
      <x v="2"/>
    </i>
    <i r="3">
      <x v="18"/>
    </i>
    <i r="2">
      <x v="3"/>
    </i>
    <i r="3">
      <x v="4"/>
    </i>
    <i r="2">
      <x v="5"/>
    </i>
    <i r="3">
      <x v="17"/>
    </i>
    <i r="2">
      <x v="6"/>
    </i>
    <i r="3">
      <x v="16"/>
    </i>
    <i r="2">
      <x v="8"/>
    </i>
    <i r="3">
      <x v="19"/>
    </i>
    <i r="2">
      <x v="9"/>
    </i>
    <i r="3">
      <x v="9"/>
    </i>
    <i r="2">
      <x v="10"/>
    </i>
    <i r="3">
      <x v="26"/>
    </i>
    <i r="2">
      <x v="11"/>
    </i>
    <i r="3">
      <x v="27"/>
    </i>
    <i r="2">
      <x v="12"/>
    </i>
    <i r="3">
      <x v="21"/>
    </i>
    <i r="2">
      <x v="13"/>
    </i>
    <i r="3">
      <x v="15"/>
    </i>
    <i r="2">
      <x v="14"/>
    </i>
    <i r="3">
      <x v="11"/>
    </i>
    <i r="2">
      <x v="15"/>
    </i>
    <i r="3">
      <x v="12"/>
    </i>
    <i r="2">
      <x v="16"/>
    </i>
    <i r="3">
      <x v="24"/>
    </i>
    <i r="2">
      <x v="17"/>
    </i>
    <i r="3">
      <x v="23"/>
    </i>
    <i t="default" r="1">
      <x/>
    </i>
    <i t="default">
      <x v="7"/>
    </i>
    <i t="blank">
      <x v="7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0"/>
  </pageFields>
  <dataFields count="6">
    <dataField name="_Importe" fld="5" baseField="0" baseItem="0" numFmtId="197"/>
    <dataField name="Admon y ejec. Proyectos" fld="12" baseField="0" baseItem="0" numFmtId="197"/>
    <dataField name="Microfinanzas" fld="13" baseField="0" baseItem="0" numFmtId="197"/>
    <dataField name="Formacion Empres." fld="14" baseField="0" baseItem="0" numFmtId="197"/>
    <dataField name="Centro 4" fld="15" baseField="0" baseItem="0" numFmtId="197"/>
    <dataField name="Centro 5" fld="16" baseField="0" baseItem="0" numFmtId="197"/>
  </dataFields>
  <formats count="8">
    <format dxfId="0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  <format dxfId="0">
      <pivotArea outline="0" fieldPosition="0">
        <references count="1">
          <reference field="4294967294" count="1">
            <x v="5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1" axis="axisRow" dataOnly="0" field="4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utoFormatId="4098" applyNumberFormats="1" applyBorderFormats="1" applyFontFormats="1" applyPatternFormats="1" applyAlignmentFormats="1" applyWidthHeightFormats="0" dataCaption="Data" showMissing="1" preserveFormatting="1" useAutoFormatting="1" rowGrandTotals="0" colGrandTotals="0" itemPrintTitles="1" compactData="0" updatedVersion="2" indent="0" showMemberPropertyTips="1">
  <location ref="A6:I31" firstHeaderRow="0" firstDataRow="1" firstDataCol="3" rowPageCount="2" colPageCount="1"/>
  <pivotFields count="18">
    <pivotField axis="axisPage" compact="0" showAll="0">
      <items count="4">
        <item x="1"/>
        <item m="1" x="2"/>
        <item x="0"/>
        <item t="default"/>
      </items>
    </pivotField>
    <pivotField axis="axisRow" compact="0" outline="0" subtotalTop="0" showAll="0" insertBlankRow="1">
      <items count="9">
        <item x="1"/>
        <item m="1" x="5"/>
        <item m="1" x="2"/>
        <item m="1" x="7"/>
        <item m="1" x="3"/>
        <item m="1" x="4"/>
        <item m="1" x="6"/>
        <item x="0"/>
        <item t="default"/>
      </items>
    </pivotField>
    <pivotField axis="axisRow" compact="0" showAll="0" defaultSubtotal="0">
      <items count="20">
        <item x="15"/>
        <item x="16"/>
        <item x="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19"/>
        <item x="13"/>
        <item x="14"/>
        <item x="18"/>
      </items>
    </pivotField>
    <pivotField axis="axisPage" compact="0" showAll="0">
      <items count="32">
        <item x="18"/>
        <item m="1" x="22"/>
        <item m="1" x="29"/>
        <item x="1"/>
        <item h="1" m="1" x="26"/>
        <item h="1" m="1" x="23"/>
        <item h="1" m="1" x="25"/>
        <item h="1" m="1" x="21"/>
        <item h="1" m="1" x="19"/>
        <item x="2"/>
        <item x="5"/>
        <item x="9"/>
        <item x="8"/>
        <item h="1" m="1" x="24"/>
        <item h="1" m="1" x="20"/>
        <item h="1" m="1" x="28"/>
        <item h="1" m="1" x="30"/>
        <item x="13"/>
        <item m="1" x="27"/>
        <item x="4"/>
        <item x="7"/>
        <item x="0"/>
        <item x="3"/>
        <item x="6"/>
        <item x="10"/>
        <item x="11"/>
        <item x="12"/>
        <item x="14"/>
        <item x="15"/>
        <item x="16"/>
        <item x="17"/>
        <item t="default"/>
      </items>
    </pivotField>
    <pivotField axis="axisRow" compact="0" outline="0" subtotalTop="0" showAll="0">
      <items count="6">
        <item x="0"/>
        <item m="1" x="2"/>
        <item m="1" x="4"/>
        <item m="1" x="1"/>
        <item m="1" x="3"/>
        <item t="default"/>
      </items>
    </pivotField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 numFmtId="1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compact="0" showAll="0" numFmtId="197"/>
  </pivotFields>
  <rowFields count="3">
    <field x="1"/>
    <field x="4"/>
    <field x="2"/>
  </rowFields>
  <rowItems count="25">
    <i>
      <x/>
      <x/>
      <x/>
    </i>
    <i r="2">
      <x v="1"/>
    </i>
    <i r="2">
      <x v="2"/>
    </i>
    <i r="2">
      <x v="19"/>
    </i>
    <i t="default" r="1">
      <x/>
    </i>
    <i t="default">
      <x/>
    </i>
    <i t="blank">
      <x/>
    </i>
    <i>
      <x v="7"/>
      <x/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t="default" r="1">
      <x/>
    </i>
    <i t="default">
      <x v="7"/>
    </i>
    <i t="blank">
      <x v="7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3" hier="0"/>
    <pageField fld="0" hier="0"/>
  </pageFields>
  <dataFields count="6">
    <dataField name="_Importe" fld="5" baseField="0" baseItem="0" numFmtId="197"/>
    <dataField name="Centro 1" fld="12" baseField="0" baseItem="0" numFmtId="197"/>
    <dataField name="Centro 2" fld="13" baseField="0" baseItem="0" numFmtId="197"/>
    <dataField name="Centro 3" fld="14" baseField="0" baseItem="0" numFmtId="197"/>
    <dataField name="Centro 4" fld="15" baseField="0" baseItem="0" numFmtId="197"/>
    <dataField name="Centro 5" fld="16" baseField="0" baseItem="0" numFmtId="197"/>
  </dataFields>
  <formats count="8">
    <format dxfId="0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  <format dxfId="0">
      <pivotArea outline="0" fieldPosition="0">
        <references count="1">
          <reference field="4294967294" count="1">
            <x v="5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1" axis="axisRow" dataOnly="0" field="4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utoFormatId="4098" applyNumberFormats="1" applyBorderFormats="1" applyFontFormats="1" applyPatternFormats="1" applyAlignmentFormats="1" applyWidthHeightFormats="0" dataCaption="Data" showMissing="1" preserveFormatting="1" useAutoFormatting="1" rowGrandTotals="0" colGrandTotals="0" itemPrintTitles="1" compactData="0" updatedVersion="2" indent="0" showMemberPropertyTips="1">
  <location ref="A5:I36" firstHeaderRow="0" firstDataRow="1" firstDataCol="3" rowPageCount="1" colPageCount="1"/>
  <pivotFields count="18">
    <pivotField axis="axisPage" compact="0" showAll="0">
      <items count="4">
        <item x="1"/>
        <item m="1" x="2"/>
        <item x="0"/>
        <item t="default"/>
      </items>
    </pivotField>
    <pivotField axis="axisRow" compact="0" outline="0" subtotalTop="0" showAll="0">
      <items count="9">
        <item h="1" x="1"/>
        <item m="1" x="5"/>
        <item m="1" x="2"/>
        <item m="1" x="7"/>
        <item m="1" x="3"/>
        <item m="1" x="4"/>
        <item m="1" x="6"/>
        <item x="0"/>
        <item t="default"/>
      </items>
    </pivotField>
    <pivotField compact="0" showAll="0" defaultSubtotal="0"/>
    <pivotField axis="axisRow" compact="0" outline="0" subtotalTop="0" showAll="0">
      <items count="32">
        <item x="18"/>
        <item m="1" x="22"/>
        <item m="1" x="29"/>
        <item x="1"/>
        <item m="1" x="26"/>
        <item m="1" x="23"/>
        <item m="1" x="25"/>
        <item m="1" x="21"/>
        <item m="1" x="19"/>
        <item x="2"/>
        <item x="5"/>
        <item x="9"/>
        <item x="8"/>
        <item m="1" x="24"/>
        <item m="1" x="20"/>
        <item m="1" x="28"/>
        <item m="1" x="30"/>
        <item x="13"/>
        <item m="1" x="27"/>
        <item x="4"/>
        <item x="7"/>
        <item x="0"/>
        <item x="3"/>
        <item x="6"/>
        <item x="10"/>
        <item x="11"/>
        <item x="12"/>
        <item x="14"/>
        <item x="15"/>
        <item x="16"/>
        <item x="17"/>
        <item t="default"/>
      </items>
    </pivotField>
    <pivotField axis="axisRow" compact="0" outline="0" subtotalTop="0" showAll="0">
      <items count="6">
        <item x="0"/>
        <item m="1" x="2"/>
        <item m="1" x="4"/>
        <item m="1" x="1"/>
        <item m="1" x="3"/>
        <item t="default"/>
      </items>
    </pivotField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 numFmtId="1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compact="0" showAll="0" numFmtId="197"/>
  </pivotFields>
  <rowFields count="3">
    <field x="1"/>
    <field x="3"/>
    <field x="4"/>
  </rowFields>
  <rowItems count="31">
    <i>
      <x v="7"/>
      <x v="3"/>
      <x/>
    </i>
    <i t="default" r="1">
      <x v="3"/>
    </i>
    <i r="1">
      <x v="9"/>
      <x/>
    </i>
    <i t="default" r="1">
      <x v="9"/>
    </i>
    <i r="1">
      <x v="10"/>
      <x/>
    </i>
    <i t="default" r="1">
      <x v="10"/>
    </i>
    <i r="1">
      <x v="11"/>
      <x/>
    </i>
    <i t="default" r="1">
      <x v="11"/>
    </i>
    <i r="1">
      <x v="12"/>
      <x/>
    </i>
    <i t="default" r="1">
      <x v="12"/>
    </i>
    <i r="1">
      <x v="17"/>
      <x/>
    </i>
    <i t="default" r="1">
      <x v="17"/>
    </i>
    <i r="1">
      <x v="19"/>
      <x/>
    </i>
    <i t="default" r="1">
      <x v="19"/>
    </i>
    <i r="1">
      <x v="20"/>
      <x/>
    </i>
    <i t="default" r="1">
      <x v="20"/>
    </i>
    <i r="1">
      <x v="21"/>
      <x/>
    </i>
    <i t="default" r="1">
      <x v="21"/>
    </i>
    <i r="1">
      <x v="22"/>
      <x/>
    </i>
    <i t="default" r="1">
      <x v="22"/>
    </i>
    <i r="1">
      <x v="23"/>
      <x/>
    </i>
    <i t="default" r="1">
      <x v="23"/>
    </i>
    <i r="1">
      <x v="24"/>
      <x/>
    </i>
    <i t="default" r="1">
      <x v="24"/>
    </i>
    <i r="1">
      <x v="25"/>
      <x/>
    </i>
    <i t="default" r="1">
      <x v="25"/>
    </i>
    <i r="1">
      <x v="26"/>
      <x/>
    </i>
    <i t="default" r="1">
      <x v="26"/>
    </i>
    <i r="1">
      <x v="27"/>
      <x/>
    </i>
    <i t="default" r="1">
      <x v="27"/>
    </i>
    <i t="default">
      <x v="7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0"/>
  </pageFields>
  <dataFields count="6">
    <dataField name="_Importe" fld="5" baseField="0" baseItem="0" numFmtId="197"/>
    <dataField name="Centro 1" fld="12" baseField="0" baseItem="0" numFmtId="197"/>
    <dataField name="Centro 2" fld="13" baseField="0" baseItem="0" numFmtId="197"/>
    <dataField name="Centro 3" fld="14" baseField="0" baseItem="0" numFmtId="197"/>
    <dataField name="Centro 4" fld="15" baseField="0" baseItem="0" numFmtId="197"/>
    <dataField name="Centro 5" fld="16" baseField="0" baseItem="0" numFmtId="197"/>
  </dataFields>
  <formats count="3">
    <format dxfId="1">
      <pivotArea outline="0" fieldPosition="0" axis="axisRow" dataOnly="0" field="1" labelOnly="1" type="button"/>
    </format>
    <format dxfId="1">
      <pivotArea outline="0" fieldPosition="1" axis="axisRow" dataOnly="0" field="3" labelOnly="1" type="button"/>
    </format>
    <format dxfId="1">
      <pivotArea outline="0" fieldPosition="2" axis="axisRow" dataOnly="0" field="4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4" autoFormatId="4098" applyNumberFormats="1" applyBorderFormats="1" applyFontFormats="1" applyPatternFormats="1" applyAlignmentFormats="1" applyWidthHeightFormats="0" dataCaption="Data" showMissing="1" preserveFormatting="1" useAutoFormatting="1" rowGrandTotals="0" colGrandTotals="0" itemPrintTitles="1" compactData="0" updatedVersion="2" indent="0" showMemberPropertyTips="1">
  <location ref="A5:E59" firstHeaderRow="0" firstDataRow="1" firstDataCol="3" rowPageCount="1" colPageCount="1"/>
  <pivotFields count="18">
    <pivotField axis="axisPage" compact="0" showAll="0">
      <items count="4">
        <item x="1"/>
        <item m="1" x="2"/>
        <item x="0"/>
        <item t="default"/>
      </items>
    </pivotField>
    <pivotField axis="axisRow" compact="0" outline="0" subtotalTop="0" showAll="0">
      <items count="9">
        <item x="1"/>
        <item m="1" x="5"/>
        <item m="1" x="2"/>
        <item m="1" x="7"/>
        <item m="1" x="3"/>
        <item m="1" x="4"/>
        <item m="1" x="6"/>
        <item x="0"/>
        <item t="default"/>
      </items>
    </pivotField>
    <pivotField compact="0" showAll="0" defaultSubtotal="0"/>
    <pivotField axis="axisRow" compact="0" outline="0" subtotalTop="0" showAll="0">
      <items count="32">
        <item h="1" x="18"/>
        <item m="1" x="22"/>
        <item m="1" x="29"/>
        <item x="1"/>
        <item m="1" x="26"/>
        <item m="1" x="23"/>
        <item m="1" x="25"/>
        <item m="1" x="21"/>
        <item m="1" x="19"/>
        <item x="2"/>
        <item x="5"/>
        <item x="9"/>
        <item x="8"/>
        <item m="1" x="24"/>
        <item m="1" x="20"/>
        <item m="1" x="28"/>
        <item m="1" x="30"/>
        <item x="13"/>
        <item m="1" x="27"/>
        <item x="4"/>
        <item x="7"/>
        <item x="0"/>
        <item x="3"/>
        <item x="6"/>
        <item x="10"/>
        <item x="11"/>
        <item x="12"/>
        <item x="14"/>
        <item x="15"/>
        <item x="16"/>
        <item x="17"/>
        <item t="default"/>
      </items>
    </pivotField>
    <pivotField axis="axisRow" compact="0" outline="0" subtotalTop="0" showAll="0">
      <items count="6">
        <item x="0"/>
        <item m="1" x="2"/>
        <item m="1" x="4"/>
        <item m="1" x="1"/>
        <item m="1" x="3"/>
        <item t="default"/>
      </items>
    </pivotField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 numFmtId="10"/>
    <pivotField dataField="1" compact="0" showAll="0"/>
    <pivotField compact="0" showAll="0"/>
    <pivotField compact="0" showAll="0"/>
    <pivotField compact="0" showAll="0"/>
    <pivotField compact="0" showAll="0"/>
    <pivotField compact="0" showAll="0" numFmtId="197"/>
  </pivotFields>
  <rowFields count="3">
    <field x="3"/>
    <field x="1"/>
    <field x="4"/>
  </rowFields>
  <rowItems count="54">
    <i>
      <x v="3"/>
      <x v="7"/>
      <x/>
    </i>
    <i t="default" r="1">
      <x v="7"/>
    </i>
    <i t="default">
      <x v="3"/>
    </i>
    <i>
      <x v="9"/>
      <x v="7"/>
      <x/>
    </i>
    <i t="default" r="1">
      <x v="7"/>
    </i>
    <i t="default">
      <x v="9"/>
    </i>
    <i>
      <x v="10"/>
      <x v="7"/>
      <x/>
    </i>
    <i t="default" r="1">
      <x v="7"/>
    </i>
    <i t="default">
      <x v="10"/>
    </i>
    <i>
      <x v="11"/>
      <x v="7"/>
      <x/>
    </i>
    <i t="default" r="1">
      <x v="7"/>
    </i>
    <i t="default">
      <x v="11"/>
    </i>
    <i>
      <x v="12"/>
      <x v="7"/>
      <x/>
    </i>
    <i t="default" r="1">
      <x v="7"/>
    </i>
    <i t="default">
      <x v="12"/>
    </i>
    <i>
      <x v="17"/>
      <x v="7"/>
      <x/>
    </i>
    <i t="default" r="1">
      <x v="7"/>
    </i>
    <i t="default">
      <x v="17"/>
    </i>
    <i>
      <x v="19"/>
      <x v="7"/>
      <x/>
    </i>
    <i t="default" r="1">
      <x v="7"/>
    </i>
    <i t="default">
      <x v="19"/>
    </i>
    <i>
      <x v="20"/>
      <x v="7"/>
      <x/>
    </i>
    <i t="default" r="1">
      <x v="7"/>
    </i>
    <i t="default">
      <x v="20"/>
    </i>
    <i>
      <x v="21"/>
      <x v="7"/>
      <x/>
    </i>
    <i t="default" r="1">
      <x v="7"/>
    </i>
    <i t="default">
      <x v="21"/>
    </i>
    <i>
      <x v="22"/>
      <x v="7"/>
      <x/>
    </i>
    <i t="default" r="1">
      <x v="7"/>
    </i>
    <i t="default">
      <x v="22"/>
    </i>
    <i>
      <x v="23"/>
      <x v="7"/>
      <x/>
    </i>
    <i t="default" r="1">
      <x v="7"/>
    </i>
    <i t="default">
      <x v="23"/>
    </i>
    <i>
      <x v="24"/>
      <x v="7"/>
      <x/>
    </i>
    <i t="default" r="1">
      <x v="7"/>
    </i>
    <i t="default">
      <x v="24"/>
    </i>
    <i>
      <x v="25"/>
      <x v="7"/>
      <x/>
    </i>
    <i t="default" r="1">
      <x v="7"/>
    </i>
    <i t="default">
      <x v="25"/>
    </i>
    <i>
      <x v="26"/>
      <x v="7"/>
      <x/>
    </i>
    <i t="default" r="1">
      <x v="7"/>
    </i>
    <i t="default">
      <x v="26"/>
    </i>
    <i>
      <x v="27"/>
      <x v="7"/>
      <x/>
    </i>
    <i t="default" r="1">
      <x v="7"/>
    </i>
    <i t="default">
      <x v="27"/>
    </i>
    <i>
      <x v="28"/>
      <x/>
      <x/>
    </i>
    <i t="default" r="1">
      <x/>
    </i>
    <i t="default">
      <x v="28"/>
    </i>
    <i>
      <x v="29"/>
      <x/>
      <x/>
    </i>
    <i t="default" r="1">
      <x/>
    </i>
    <i t="default">
      <x v="29"/>
    </i>
    <i>
      <x v="30"/>
      <x/>
      <x/>
    </i>
    <i t="default" r="1">
      <x/>
    </i>
    <i t="default">
      <x v="30"/>
    </i>
  </rowItems>
  <colFields count="1">
    <field x="-2"/>
  </colFields>
  <colItems count="2">
    <i>
      <x/>
    </i>
    <i i="1">
      <x v="1"/>
    </i>
  </colItems>
  <pageFields count="1">
    <pageField fld="0" hier="0"/>
  </pageFields>
  <dataFields count="2">
    <dataField name="_Importe" fld="5" baseField="0" baseItem="0" numFmtId="197"/>
    <dataField name="Centro 1" fld="12" baseField="0" baseItem="0" numFmtId="197"/>
  </dataFields>
  <formats count="3">
    <format dxfId="1">
      <pivotArea outline="0" fieldPosition="0" axis="axisRow" dataOnly="0" field="3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4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5" autoFormatId="4098" applyNumberFormats="1" applyBorderFormats="1" applyFontFormats="1" applyPatternFormats="1" applyAlignmentFormats="1" applyWidthHeightFormats="0" dataCaption="Data" showMissing="1" preserveFormatting="1" useAutoFormatting="1" rowGrandTotals="0" colGrandTotals="0" itemPrintTitles="1" compactData="0" updatedVersion="2" indent="0" showMemberPropertyTips="1">
  <location ref="A5:E59" firstHeaderRow="0" firstDataRow="1" firstDataCol="3" rowPageCount="1" colPageCount="1"/>
  <pivotFields count="18">
    <pivotField axis="axisPage" compact="0" showAll="0">
      <items count="4">
        <item x="1"/>
        <item m="1" x="2"/>
        <item x="0"/>
        <item t="default"/>
      </items>
    </pivotField>
    <pivotField axis="axisRow" compact="0" outline="0" subtotalTop="0" showAll="0">
      <items count="9">
        <item x="1"/>
        <item m="1" x="5"/>
        <item m="1" x="7"/>
        <item m="1" x="6"/>
        <item m="1" x="2"/>
        <item m="1" x="4"/>
        <item m="1" x="3"/>
        <item x="0"/>
        <item t="default"/>
      </items>
    </pivotField>
    <pivotField compact="0" showAll="0" defaultSubtotal="0"/>
    <pivotField axis="axisRow" compact="0" outline="0" subtotalTop="0" showAll="0">
      <items count="32">
        <item h="1" x="18"/>
        <item m="1" x="22"/>
        <item m="1" x="29"/>
        <item x="1"/>
        <item m="1" x="26"/>
        <item m="1" x="23"/>
        <item m="1" x="25"/>
        <item m="1" x="21"/>
        <item m="1" x="19"/>
        <item x="2"/>
        <item x="5"/>
        <item x="9"/>
        <item x="8"/>
        <item m="1" x="24"/>
        <item m="1" x="20"/>
        <item m="1" x="28"/>
        <item m="1" x="30"/>
        <item x="13"/>
        <item m="1" x="27"/>
        <item x="4"/>
        <item x="7"/>
        <item x="0"/>
        <item x="3"/>
        <item x="6"/>
        <item x="10"/>
        <item x="11"/>
        <item x="12"/>
        <item x="14"/>
        <item x="15"/>
        <item x="16"/>
        <item x="17"/>
        <item t="default"/>
      </items>
    </pivotField>
    <pivotField axis="axisRow" compact="0" outline="0" subtotalTop="0" showAll="0">
      <items count="6">
        <item x="0"/>
        <item m="1" x="1"/>
        <item m="1" x="4"/>
        <item m="1" x="3"/>
        <item m="1" x="2"/>
        <item t="default"/>
      </items>
    </pivotField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 numFmtId="10"/>
    <pivotField compact="0" showAll="0"/>
    <pivotField dataField="1" compact="0" showAll="0"/>
    <pivotField compact="0" showAll="0"/>
    <pivotField compact="0" showAll="0"/>
    <pivotField compact="0" showAll="0"/>
    <pivotField compact="0" showAll="0" numFmtId="197"/>
  </pivotFields>
  <rowFields count="3">
    <field x="3"/>
    <field x="1"/>
    <field x="4"/>
  </rowFields>
  <rowItems count="54">
    <i>
      <x v="3"/>
      <x v="7"/>
      <x/>
    </i>
    <i t="default" r="1">
      <x v="7"/>
    </i>
    <i t="default">
      <x v="3"/>
    </i>
    <i>
      <x v="9"/>
      <x v="7"/>
      <x/>
    </i>
    <i t="default" r="1">
      <x v="7"/>
    </i>
    <i t="default">
      <x v="9"/>
    </i>
    <i>
      <x v="10"/>
      <x v="7"/>
      <x/>
    </i>
    <i t="default" r="1">
      <x v="7"/>
    </i>
    <i t="default">
      <x v="10"/>
    </i>
    <i>
      <x v="11"/>
      <x v="7"/>
      <x/>
    </i>
    <i t="default" r="1">
      <x v="7"/>
    </i>
    <i t="default">
      <x v="11"/>
    </i>
    <i>
      <x v="12"/>
      <x v="7"/>
      <x/>
    </i>
    <i t="default" r="1">
      <x v="7"/>
    </i>
    <i t="default">
      <x v="12"/>
    </i>
    <i>
      <x v="17"/>
      <x v="7"/>
      <x/>
    </i>
    <i t="default" r="1">
      <x v="7"/>
    </i>
    <i t="default">
      <x v="17"/>
    </i>
    <i>
      <x v="19"/>
      <x v="7"/>
      <x/>
    </i>
    <i t="default" r="1">
      <x v="7"/>
    </i>
    <i t="default">
      <x v="19"/>
    </i>
    <i>
      <x v="20"/>
      <x v="7"/>
      <x/>
    </i>
    <i t="default" r="1">
      <x v="7"/>
    </i>
    <i t="default">
      <x v="20"/>
    </i>
    <i>
      <x v="21"/>
      <x v="7"/>
      <x/>
    </i>
    <i t="default" r="1">
      <x v="7"/>
    </i>
    <i t="default">
      <x v="21"/>
    </i>
    <i>
      <x v="22"/>
      <x v="7"/>
      <x/>
    </i>
    <i t="default" r="1">
      <x v="7"/>
    </i>
    <i t="default">
      <x v="22"/>
    </i>
    <i>
      <x v="23"/>
      <x v="7"/>
      <x/>
    </i>
    <i t="default" r="1">
      <x v="7"/>
    </i>
    <i t="default">
      <x v="23"/>
    </i>
    <i>
      <x v="24"/>
      <x v="7"/>
      <x/>
    </i>
    <i t="default" r="1">
      <x v="7"/>
    </i>
    <i t="default">
      <x v="24"/>
    </i>
    <i>
      <x v="25"/>
      <x v="7"/>
      <x/>
    </i>
    <i t="default" r="1">
      <x v="7"/>
    </i>
    <i t="default">
      <x v="25"/>
    </i>
    <i>
      <x v="26"/>
      <x v="7"/>
      <x/>
    </i>
    <i t="default" r="1">
      <x v="7"/>
    </i>
    <i t="default">
      <x v="26"/>
    </i>
    <i>
      <x v="27"/>
      <x v="7"/>
      <x/>
    </i>
    <i t="default" r="1">
      <x v="7"/>
    </i>
    <i t="default">
      <x v="27"/>
    </i>
    <i>
      <x v="28"/>
      <x/>
      <x/>
    </i>
    <i t="default" r="1">
      <x/>
    </i>
    <i t="default">
      <x v="28"/>
    </i>
    <i>
      <x v="29"/>
      <x/>
      <x/>
    </i>
    <i t="default" r="1">
      <x/>
    </i>
    <i t="default">
      <x v="29"/>
    </i>
    <i>
      <x v="30"/>
      <x/>
      <x/>
    </i>
    <i t="default" r="1">
      <x/>
    </i>
    <i t="default">
      <x v="30"/>
    </i>
  </rowItems>
  <colFields count="1">
    <field x="-2"/>
  </colFields>
  <colItems count="2">
    <i>
      <x/>
    </i>
    <i i="1">
      <x v="1"/>
    </i>
  </colItems>
  <pageFields count="1">
    <pageField fld="0" hier="0"/>
  </pageFields>
  <dataFields count="2">
    <dataField name="_Importe" fld="5" baseField="0" baseItem="0" numFmtId="197"/>
    <dataField name="Centro 2" fld="13" baseField="0" baseItem="0" numFmtId="197"/>
  </dataFields>
  <formats count="3">
    <format dxfId="1">
      <pivotArea outline="0" fieldPosition="0" axis="axisRow" dataOnly="0" field="3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4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6" autoFormatId="4098" applyNumberFormats="1" applyBorderFormats="1" applyFontFormats="1" applyPatternFormats="1" applyAlignmentFormats="1" applyWidthHeightFormats="0" dataCaption="Data" showMissing="1" preserveFormatting="1" useAutoFormatting="1" rowGrandTotals="0" colGrandTotals="0" itemPrintTitles="1" compactData="0" updatedVersion="2" indent="0" showMemberPropertyTips="1">
  <location ref="A5:E59" firstHeaderRow="0" firstDataRow="1" firstDataCol="3" rowPageCount="1" colPageCount="1"/>
  <pivotFields count="18">
    <pivotField axis="axisPage" compact="0" showAll="0">
      <items count="4">
        <item x="1"/>
        <item m="1" x="2"/>
        <item x="0"/>
        <item t="default"/>
      </items>
    </pivotField>
    <pivotField axis="axisRow" compact="0" outline="0" subtotalTop="0" showAll="0">
      <items count="9">
        <item x="1"/>
        <item m="1" x="5"/>
        <item m="1" x="7"/>
        <item m="1" x="6"/>
        <item m="1" x="2"/>
        <item m="1" x="4"/>
        <item m="1" x="3"/>
        <item x="0"/>
        <item t="default"/>
      </items>
    </pivotField>
    <pivotField compact="0" showAll="0" defaultSubtotal="0"/>
    <pivotField axis="axisRow" compact="0" outline="0" subtotalTop="0" showAll="0">
      <items count="32">
        <item h="1" x="18"/>
        <item m="1" x="22"/>
        <item m="1" x="29"/>
        <item x="1"/>
        <item m="1" x="26"/>
        <item m="1" x="23"/>
        <item m="1" x="25"/>
        <item m="1" x="21"/>
        <item m="1" x="19"/>
        <item x="2"/>
        <item x="5"/>
        <item x="9"/>
        <item x="8"/>
        <item m="1" x="24"/>
        <item m="1" x="20"/>
        <item m="1" x="28"/>
        <item m="1" x="30"/>
        <item x="13"/>
        <item m="1" x="27"/>
        <item x="4"/>
        <item x="7"/>
        <item x="0"/>
        <item x="3"/>
        <item x="6"/>
        <item x="10"/>
        <item x="11"/>
        <item x="12"/>
        <item x="14"/>
        <item x="15"/>
        <item x="16"/>
        <item x="17"/>
        <item t="default"/>
      </items>
    </pivotField>
    <pivotField axis="axisRow" compact="0" outline="0" subtotalTop="0" showAll="0">
      <items count="6">
        <item x="0"/>
        <item m="1" x="1"/>
        <item m="1" x="4"/>
        <item m="1" x="3"/>
        <item m="1" x="2"/>
        <item t="default"/>
      </items>
    </pivotField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 numFmtId="10"/>
    <pivotField compact="0" showAll="0"/>
    <pivotField compact="0" showAll="0"/>
    <pivotField dataField="1" compact="0" showAll="0"/>
    <pivotField compact="0" showAll="0"/>
    <pivotField compact="0" showAll="0"/>
    <pivotField compact="0" showAll="0" numFmtId="197"/>
  </pivotFields>
  <rowFields count="3">
    <field x="3"/>
    <field x="1"/>
    <field x="4"/>
  </rowFields>
  <rowItems count="54">
    <i>
      <x v="3"/>
      <x v="7"/>
      <x/>
    </i>
    <i t="default" r="1">
      <x v="7"/>
    </i>
    <i t="default">
      <x v="3"/>
    </i>
    <i>
      <x v="9"/>
      <x v="7"/>
      <x/>
    </i>
    <i t="default" r="1">
      <x v="7"/>
    </i>
    <i t="default">
      <x v="9"/>
    </i>
    <i>
      <x v="10"/>
      <x v="7"/>
      <x/>
    </i>
    <i t="default" r="1">
      <x v="7"/>
    </i>
    <i t="default">
      <x v="10"/>
    </i>
    <i>
      <x v="11"/>
      <x v="7"/>
      <x/>
    </i>
    <i t="default" r="1">
      <x v="7"/>
    </i>
    <i t="default">
      <x v="11"/>
    </i>
    <i>
      <x v="12"/>
      <x v="7"/>
      <x/>
    </i>
    <i t="default" r="1">
      <x v="7"/>
    </i>
    <i t="default">
      <x v="12"/>
    </i>
    <i>
      <x v="17"/>
      <x v="7"/>
      <x/>
    </i>
    <i t="default" r="1">
      <x v="7"/>
    </i>
    <i t="default">
      <x v="17"/>
    </i>
    <i>
      <x v="19"/>
      <x v="7"/>
      <x/>
    </i>
    <i t="default" r="1">
      <x v="7"/>
    </i>
    <i t="default">
      <x v="19"/>
    </i>
    <i>
      <x v="20"/>
      <x v="7"/>
      <x/>
    </i>
    <i t="default" r="1">
      <x v="7"/>
    </i>
    <i t="default">
      <x v="20"/>
    </i>
    <i>
      <x v="21"/>
      <x v="7"/>
      <x/>
    </i>
    <i t="default" r="1">
      <x v="7"/>
    </i>
    <i t="default">
      <x v="21"/>
    </i>
    <i>
      <x v="22"/>
      <x v="7"/>
      <x/>
    </i>
    <i t="default" r="1">
      <x v="7"/>
    </i>
    <i t="default">
      <x v="22"/>
    </i>
    <i>
      <x v="23"/>
      <x v="7"/>
      <x/>
    </i>
    <i t="default" r="1">
      <x v="7"/>
    </i>
    <i t="default">
      <x v="23"/>
    </i>
    <i>
      <x v="24"/>
      <x v="7"/>
      <x/>
    </i>
    <i t="default" r="1">
      <x v="7"/>
    </i>
    <i t="default">
      <x v="24"/>
    </i>
    <i>
      <x v="25"/>
      <x v="7"/>
      <x/>
    </i>
    <i t="default" r="1">
      <x v="7"/>
    </i>
    <i t="default">
      <x v="25"/>
    </i>
    <i>
      <x v="26"/>
      <x v="7"/>
      <x/>
    </i>
    <i t="default" r="1">
      <x v="7"/>
    </i>
    <i t="default">
      <x v="26"/>
    </i>
    <i>
      <x v="27"/>
      <x v="7"/>
      <x/>
    </i>
    <i t="default" r="1">
      <x v="7"/>
    </i>
    <i t="default">
      <x v="27"/>
    </i>
    <i>
      <x v="28"/>
      <x/>
      <x/>
    </i>
    <i t="default" r="1">
      <x/>
    </i>
    <i t="default">
      <x v="28"/>
    </i>
    <i>
      <x v="29"/>
      <x/>
      <x/>
    </i>
    <i t="default" r="1">
      <x/>
    </i>
    <i t="default">
      <x v="29"/>
    </i>
    <i>
      <x v="30"/>
      <x/>
      <x/>
    </i>
    <i t="default" r="1">
      <x/>
    </i>
    <i t="default">
      <x v="30"/>
    </i>
  </rowItems>
  <colFields count="1">
    <field x="-2"/>
  </colFields>
  <colItems count="2">
    <i>
      <x/>
    </i>
    <i i="1">
      <x v="1"/>
    </i>
  </colItems>
  <pageFields count="1">
    <pageField fld="0" hier="0"/>
  </pageFields>
  <dataFields count="2">
    <dataField name="_Importe" fld="5" baseField="0" baseItem="0" numFmtId="197"/>
    <dataField name="Centro 3" fld="14" baseField="0" baseItem="0" numFmtId="197"/>
  </dataFields>
  <formats count="3">
    <format dxfId="1">
      <pivotArea outline="0" fieldPosition="0" axis="axisRow" dataOnly="0" field="3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4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7" autoFormatId="4098" applyNumberFormats="1" applyBorderFormats="1" applyFontFormats="1" applyPatternFormats="1" applyAlignmentFormats="1" applyWidthHeightFormats="0" dataCaption="Data" showMissing="1" preserveFormatting="1" useAutoFormatting="1" rowGrandTotals="0" colGrandTotals="0" itemPrintTitles="1" compactData="0" updatedVersion="2" indent="0" showMemberPropertyTips="1">
  <location ref="A5:E59" firstHeaderRow="0" firstDataRow="1" firstDataCol="3" rowPageCount="1" colPageCount="1"/>
  <pivotFields count="18">
    <pivotField axis="axisPage" compact="0" showAll="0">
      <items count="4">
        <item x="1"/>
        <item m="1" x="2"/>
        <item x="0"/>
        <item t="default"/>
      </items>
    </pivotField>
    <pivotField axis="axisRow" compact="0" outline="0" subtotalTop="0" showAll="0">
      <items count="9">
        <item x="1"/>
        <item m="1" x="5"/>
        <item m="1" x="2"/>
        <item m="1" x="7"/>
        <item m="1" x="3"/>
        <item m="1" x="4"/>
        <item m="1" x="6"/>
        <item x="0"/>
        <item t="default"/>
      </items>
    </pivotField>
    <pivotField compact="0" showAll="0" defaultSubtotal="0"/>
    <pivotField axis="axisRow" compact="0" outline="0" subtotalTop="0" showAll="0">
      <items count="32">
        <item h="1" x="18"/>
        <item m="1" x="22"/>
        <item m="1" x="29"/>
        <item x="1"/>
        <item m="1" x="26"/>
        <item m="1" x="23"/>
        <item m="1" x="25"/>
        <item m="1" x="21"/>
        <item m="1" x="19"/>
        <item x="2"/>
        <item x="5"/>
        <item x="9"/>
        <item x="8"/>
        <item m="1" x="24"/>
        <item m="1" x="20"/>
        <item m="1" x="28"/>
        <item m="1" x="30"/>
        <item x="13"/>
        <item m="1" x="27"/>
        <item x="4"/>
        <item x="7"/>
        <item x="0"/>
        <item x="3"/>
        <item x="6"/>
        <item x="10"/>
        <item x="11"/>
        <item x="12"/>
        <item x="14"/>
        <item x="15"/>
        <item x="16"/>
        <item x="17"/>
        <item t="default"/>
      </items>
    </pivotField>
    <pivotField axis="axisRow" compact="0" outline="0" subtotalTop="0" showAll="0">
      <items count="6">
        <item x="0"/>
        <item m="1" x="2"/>
        <item m="1" x="4"/>
        <item m="1" x="1"/>
        <item m="1" x="3"/>
        <item t="default"/>
      </items>
    </pivotField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 numFmtId="10"/>
    <pivotField compact="0" showAll="0"/>
    <pivotField compact="0" showAll="0"/>
    <pivotField compact="0" showAll="0"/>
    <pivotField dataField="1" compact="0" showAll="0"/>
    <pivotField compact="0" showAll="0"/>
    <pivotField compact="0" showAll="0" numFmtId="197"/>
  </pivotFields>
  <rowFields count="3">
    <field x="3"/>
    <field x="1"/>
    <field x="4"/>
  </rowFields>
  <rowItems count="54">
    <i>
      <x v="3"/>
      <x v="7"/>
      <x/>
    </i>
    <i t="default" r="1">
      <x v="7"/>
    </i>
    <i t="default">
      <x v="3"/>
    </i>
    <i>
      <x v="9"/>
      <x v="7"/>
      <x/>
    </i>
    <i t="default" r="1">
      <x v="7"/>
    </i>
    <i t="default">
      <x v="9"/>
    </i>
    <i>
      <x v="10"/>
      <x v="7"/>
      <x/>
    </i>
    <i t="default" r="1">
      <x v="7"/>
    </i>
    <i t="default">
      <x v="10"/>
    </i>
    <i>
      <x v="11"/>
      <x v="7"/>
      <x/>
    </i>
    <i t="default" r="1">
      <x v="7"/>
    </i>
    <i t="default">
      <x v="11"/>
    </i>
    <i>
      <x v="12"/>
      <x v="7"/>
      <x/>
    </i>
    <i t="default" r="1">
      <x v="7"/>
    </i>
    <i t="default">
      <x v="12"/>
    </i>
    <i>
      <x v="17"/>
      <x v="7"/>
      <x/>
    </i>
    <i t="default" r="1">
      <x v="7"/>
    </i>
    <i t="default">
      <x v="17"/>
    </i>
    <i>
      <x v="19"/>
      <x v="7"/>
      <x/>
    </i>
    <i t="default" r="1">
      <x v="7"/>
    </i>
    <i t="default">
      <x v="19"/>
    </i>
    <i>
      <x v="20"/>
      <x v="7"/>
      <x/>
    </i>
    <i t="default" r="1">
      <x v="7"/>
    </i>
    <i t="default">
      <x v="20"/>
    </i>
    <i>
      <x v="21"/>
      <x v="7"/>
      <x/>
    </i>
    <i t="default" r="1">
      <x v="7"/>
    </i>
    <i t="default">
      <x v="21"/>
    </i>
    <i>
      <x v="22"/>
      <x v="7"/>
      <x/>
    </i>
    <i t="default" r="1">
      <x v="7"/>
    </i>
    <i t="default">
      <x v="22"/>
    </i>
    <i>
      <x v="23"/>
      <x v="7"/>
      <x/>
    </i>
    <i t="default" r="1">
      <x v="7"/>
    </i>
    <i t="default">
      <x v="23"/>
    </i>
    <i>
      <x v="24"/>
      <x v="7"/>
      <x/>
    </i>
    <i t="default" r="1">
      <x v="7"/>
    </i>
    <i t="default">
      <x v="24"/>
    </i>
    <i>
      <x v="25"/>
      <x v="7"/>
      <x/>
    </i>
    <i t="default" r="1">
      <x v="7"/>
    </i>
    <i t="default">
      <x v="25"/>
    </i>
    <i>
      <x v="26"/>
      <x v="7"/>
      <x/>
    </i>
    <i t="default" r="1">
      <x v="7"/>
    </i>
    <i t="default">
      <x v="26"/>
    </i>
    <i>
      <x v="27"/>
      <x v="7"/>
      <x/>
    </i>
    <i t="default" r="1">
      <x v="7"/>
    </i>
    <i t="default">
      <x v="27"/>
    </i>
    <i>
      <x v="28"/>
      <x/>
      <x/>
    </i>
    <i t="default" r="1">
      <x/>
    </i>
    <i t="default">
      <x v="28"/>
    </i>
    <i>
      <x v="29"/>
      <x/>
      <x/>
    </i>
    <i t="default" r="1">
      <x/>
    </i>
    <i t="default">
      <x v="29"/>
    </i>
    <i>
      <x v="30"/>
      <x/>
      <x/>
    </i>
    <i t="default" r="1">
      <x/>
    </i>
    <i t="default">
      <x v="30"/>
    </i>
  </rowItems>
  <colFields count="1">
    <field x="-2"/>
  </colFields>
  <colItems count="2">
    <i>
      <x/>
    </i>
    <i i="1">
      <x v="1"/>
    </i>
  </colItems>
  <pageFields count="1">
    <pageField fld="0" hier="0"/>
  </pageFields>
  <dataFields count="2">
    <dataField name="_Importe" fld="5" baseField="0" baseItem="0" numFmtId="197"/>
    <dataField name="Centro 4" fld="15" baseField="0" baseItem="0" numFmtId="197"/>
  </dataFields>
  <formats count="3">
    <format dxfId="1">
      <pivotArea outline="0" fieldPosition="0" axis="axisRow" dataOnly="0" field="3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4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8" autoFormatId="4098" applyNumberFormats="1" applyBorderFormats="1" applyFontFormats="1" applyPatternFormats="1" applyAlignmentFormats="1" applyWidthHeightFormats="0" dataCaption="Data" showMissing="1" preserveFormatting="1" useAutoFormatting="1" rowGrandTotals="0" colGrandTotals="0" itemPrintTitles="1" compactData="0" updatedVersion="2" indent="0" showMemberPropertyTips="1">
  <location ref="A5:E59" firstHeaderRow="0" firstDataRow="1" firstDataCol="3" rowPageCount="1" colPageCount="1"/>
  <pivotFields count="18">
    <pivotField axis="axisPage" compact="0" showAll="0">
      <items count="4">
        <item x="1"/>
        <item m="1" x="2"/>
        <item x="0"/>
        <item t="default"/>
      </items>
    </pivotField>
    <pivotField axis="axisRow" compact="0" outline="0" subtotalTop="0" showAll="0">
      <items count="9">
        <item x="1"/>
        <item m="1" x="5"/>
        <item m="1" x="2"/>
        <item m="1" x="7"/>
        <item m="1" x="3"/>
        <item m="1" x="4"/>
        <item m="1" x="6"/>
        <item x="0"/>
        <item t="default"/>
      </items>
    </pivotField>
    <pivotField compact="0" showAll="0" defaultSubtotal="0"/>
    <pivotField axis="axisRow" compact="0" outline="0" subtotalTop="0" showAll="0">
      <items count="32">
        <item h="1" x="18"/>
        <item m="1" x="22"/>
        <item m="1" x="29"/>
        <item x="1"/>
        <item m="1" x="26"/>
        <item m="1" x="23"/>
        <item m="1" x="25"/>
        <item m="1" x="21"/>
        <item m="1" x="19"/>
        <item x="2"/>
        <item x="5"/>
        <item x="9"/>
        <item x="8"/>
        <item m="1" x="24"/>
        <item m="1" x="20"/>
        <item m="1" x="28"/>
        <item m="1" x="30"/>
        <item x="13"/>
        <item m="1" x="27"/>
        <item x="4"/>
        <item x="7"/>
        <item x="0"/>
        <item x="3"/>
        <item x="6"/>
        <item x="10"/>
        <item x="11"/>
        <item x="12"/>
        <item x="14"/>
        <item x="15"/>
        <item x="16"/>
        <item x="17"/>
        <item t="default"/>
      </items>
    </pivotField>
    <pivotField axis="axisRow" compact="0" outline="0" subtotalTop="0" showAll="0">
      <items count="6">
        <item x="0"/>
        <item m="1" x="2"/>
        <item m="1" x="4"/>
        <item m="1" x="1"/>
        <item m="1" x="3"/>
        <item t="default"/>
      </items>
    </pivotField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 numFmtId="10"/>
    <pivotField compact="0" showAll="0"/>
    <pivotField compact="0" showAll="0"/>
    <pivotField compact="0" showAll="0"/>
    <pivotField compact="0" showAll="0"/>
    <pivotField dataField="1" compact="0" showAll="0"/>
    <pivotField compact="0" showAll="0" numFmtId="197"/>
  </pivotFields>
  <rowFields count="3">
    <field x="3"/>
    <field x="1"/>
    <field x="4"/>
  </rowFields>
  <rowItems count="54">
    <i>
      <x v="3"/>
      <x v="7"/>
      <x/>
    </i>
    <i t="default" r="1">
      <x v="7"/>
    </i>
    <i t="default">
      <x v="3"/>
    </i>
    <i>
      <x v="9"/>
      <x v="7"/>
      <x/>
    </i>
    <i t="default" r="1">
      <x v="7"/>
    </i>
    <i t="default">
      <x v="9"/>
    </i>
    <i>
      <x v="10"/>
      <x v="7"/>
      <x/>
    </i>
    <i t="default" r="1">
      <x v="7"/>
    </i>
    <i t="default">
      <x v="10"/>
    </i>
    <i>
      <x v="11"/>
      <x v="7"/>
      <x/>
    </i>
    <i t="default" r="1">
      <x v="7"/>
    </i>
    <i t="default">
      <x v="11"/>
    </i>
    <i>
      <x v="12"/>
      <x v="7"/>
      <x/>
    </i>
    <i t="default" r="1">
      <x v="7"/>
    </i>
    <i t="default">
      <x v="12"/>
    </i>
    <i>
      <x v="17"/>
      <x v="7"/>
      <x/>
    </i>
    <i t="default" r="1">
      <x v="7"/>
    </i>
    <i t="default">
      <x v="17"/>
    </i>
    <i>
      <x v="19"/>
      <x v="7"/>
      <x/>
    </i>
    <i t="default" r="1">
      <x v="7"/>
    </i>
    <i t="default">
      <x v="19"/>
    </i>
    <i>
      <x v="20"/>
      <x v="7"/>
      <x/>
    </i>
    <i t="default" r="1">
      <x v="7"/>
    </i>
    <i t="default">
      <x v="20"/>
    </i>
    <i>
      <x v="21"/>
      <x v="7"/>
      <x/>
    </i>
    <i t="default" r="1">
      <x v="7"/>
    </i>
    <i t="default">
      <x v="21"/>
    </i>
    <i>
      <x v="22"/>
      <x v="7"/>
      <x/>
    </i>
    <i t="default" r="1">
      <x v="7"/>
    </i>
    <i t="default">
      <x v="22"/>
    </i>
    <i>
      <x v="23"/>
      <x v="7"/>
      <x/>
    </i>
    <i t="default" r="1">
      <x v="7"/>
    </i>
    <i t="default">
      <x v="23"/>
    </i>
    <i>
      <x v="24"/>
      <x v="7"/>
      <x/>
    </i>
    <i t="default" r="1">
      <x v="7"/>
    </i>
    <i t="default">
      <x v="24"/>
    </i>
    <i>
      <x v="25"/>
      <x v="7"/>
      <x/>
    </i>
    <i t="default" r="1">
      <x v="7"/>
    </i>
    <i t="default">
      <x v="25"/>
    </i>
    <i>
      <x v="26"/>
      <x v="7"/>
      <x/>
    </i>
    <i t="default" r="1">
      <x v="7"/>
    </i>
    <i t="default">
      <x v="26"/>
    </i>
    <i>
      <x v="27"/>
      <x v="7"/>
      <x/>
    </i>
    <i t="default" r="1">
      <x v="7"/>
    </i>
    <i t="default">
      <x v="27"/>
    </i>
    <i>
      <x v="28"/>
      <x/>
      <x/>
    </i>
    <i t="default" r="1">
      <x/>
    </i>
    <i t="default">
      <x v="28"/>
    </i>
    <i>
      <x v="29"/>
      <x/>
      <x/>
    </i>
    <i t="default" r="1">
      <x/>
    </i>
    <i t="default">
      <x v="29"/>
    </i>
    <i>
      <x v="30"/>
      <x/>
      <x/>
    </i>
    <i t="default" r="1">
      <x/>
    </i>
    <i t="default">
      <x v="30"/>
    </i>
  </rowItems>
  <colFields count="1">
    <field x="-2"/>
  </colFields>
  <colItems count="2">
    <i>
      <x/>
    </i>
    <i i="1">
      <x v="1"/>
    </i>
  </colItems>
  <pageFields count="1">
    <pageField fld="0" hier="0"/>
  </pageFields>
  <dataFields count="2">
    <dataField name="_Importe" fld="5" baseField="0" baseItem="0" numFmtId="197"/>
    <dataField name="Centro 5" fld="16" baseField="0" baseItem="0" numFmtId="197"/>
  </dataFields>
  <formats count="3">
    <format dxfId="1">
      <pivotArea outline="0" fieldPosition="0" axis="axisRow" dataOnly="0" field="3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4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Relationship Id="rId4" Type="http://schemas.openxmlformats.org/officeDocument/2006/relationships/pivotTable" Target="../pivotTables/pivotTable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10.xml" /><Relationship Id="rId3" Type="http://schemas.openxmlformats.org/officeDocument/2006/relationships/pivotTable" Target="../pivotTables/pivotTable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1.xml" /><Relationship Id="rId3" Type="http://schemas.openxmlformats.org/officeDocument/2006/relationships/pivotTable" Target="../pivotTables/pivotTable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0.bin" /><Relationship Id="rId4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Relationship Id="rId4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Relationship Id="rId4" Type="http://schemas.openxmlformats.org/officeDocument/2006/relationships/pivotTable" Target="../pivotTables/pivotTable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Relationship Id="rId4" Type="http://schemas.openxmlformats.org/officeDocument/2006/relationships/pivotTable" Target="../pivotTables/pivotTable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B3:Y183"/>
  <sheetViews>
    <sheetView showGridLines="0" zoomScalePageLayoutView="0" workbookViewId="0" topLeftCell="A1">
      <pane xSplit="14" ySplit="29" topLeftCell="O30" activePane="bottomRight" state="frozen"/>
      <selection pane="topLeft" activeCell="A1" sqref="A1"/>
      <selection pane="topRight" activeCell="O1" sqref="O1"/>
      <selection pane="bottomLeft" activeCell="A30" sqref="A30"/>
      <selection pane="bottomRight" activeCell="H23" sqref="H23"/>
    </sheetView>
  </sheetViews>
  <sheetFormatPr defaultColWidth="11.421875" defaultRowHeight="12.75"/>
  <cols>
    <col min="1" max="1" width="4.7109375" style="0" customWidth="1"/>
    <col min="2" max="3" width="1.7109375" style="0" customWidth="1"/>
    <col min="5" max="5" width="11.7109375" style="0" customWidth="1"/>
    <col min="8" max="8" width="12.7109375" style="0" customWidth="1"/>
    <col min="12" max="12" width="5.7109375" style="0" customWidth="1"/>
  </cols>
  <sheetData>
    <row r="3" spans="2:25" ht="12.75">
      <c r="B3" s="6"/>
      <c r="C3" s="6"/>
      <c r="D3" s="6"/>
      <c r="E3" s="6"/>
      <c r="F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30.75">
      <c r="B4" s="7"/>
      <c r="C4" s="7"/>
      <c r="D4" s="8"/>
      <c r="E4" s="8"/>
      <c r="F4" s="91" t="s">
        <v>276</v>
      </c>
      <c r="G4" s="91"/>
      <c r="H4" s="91"/>
      <c r="I4" s="91"/>
      <c r="J4" s="8"/>
      <c r="K4" s="8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ht="12" customHeight="1">
      <c r="B6" s="7"/>
      <c r="C6" s="7"/>
      <c r="D6" s="90"/>
      <c r="E6" s="90"/>
      <c r="F6" s="9"/>
      <c r="G6" s="10"/>
      <c r="H6" s="11"/>
      <c r="I6" s="7"/>
      <c r="J6" s="7"/>
      <c r="K6" s="7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ht="16.5">
      <c r="B7" s="7"/>
      <c r="C7" s="7"/>
      <c r="D7" s="90" t="s">
        <v>277</v>
      </c>
      <c r="E7" s="90"/>
      <c r="F7" s="7"/>
      <c r="G7" s="7"/>
      <c r="H7" s="11" t="s">
        <v>278</v>
      </c>
      <c r="I7" s="7"/>
      <c r="J7" s="7"/>
      <c r="K7" s="7"/>
      <c r="L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ht="12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ht="12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2:25" ht="12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5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5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2:25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5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25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2:25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2:25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5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2:25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5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2:25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5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2:25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2:25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2:25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2:25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2:25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2:25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2:25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2:25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2:25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2:25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2:25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25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2:25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2:25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2:25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2:25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2:25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2:25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2:25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2:25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2:25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2:2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2:25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2:2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2:2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2:25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2:25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2:25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2:25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2:25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2:25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2:25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2:25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2:25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2:25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2:25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2:25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2:25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2:25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2:25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2:25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2:25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2:25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2:25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2:25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2:25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2:25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2:25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2:25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2:25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2:25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2:25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2:25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2:25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2:25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2:25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2:25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2:25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2:25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2:25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2:25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2:25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2:25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2:25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2:25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2:25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2:25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</sheetData>
  <sheetProtection/>
  <mergeCells count="3">
    <mergeCell ref="D7:E7"/>
    <mergeCell ref="F4:I4"/>
    <mergeCell ref="D6:E6"/>
  </mergeCell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H59"/>
  <sheetViews>
    <sheetView showGridLines="0" zoomScalePageLayoutView="0" workbookViewId="0" topLeftCell="A30">
      <selection activeCell="A30" sqref="A1:IV16384"/>
    </sheetView>
  </sheetViews>
  <sheetFormatPr defaultColWidth="9.140625" defaultRowHeight="12.75"/>
  <cols>
    <col min="1" max="1" width="12.8515625" style="0" customWidth="1"/>
    <col min="2" max="2" width="12.421875" style="0" customWidth="1"/>
    <col min="3" max="3" width="14.28125" style="0" customWidth="1"/>
    <col min="4" max="5" width="11.7109375" style="0" customWidth="1"/>
  </cols>
  <sheetData>
    <row r="1" spans="3:8" ht="15.75">
      <c r="C1" s="104">
        <f>IF(Segundo="","",Segundo)</f>
        <v>2</v>
      </c>
      <c r="D1" s="104"/>
      <c r="E1" s="104"/>
      <c r="F1" s="104"/>
      <c r="G1" s="104"/>
      <c r="H1" s="104"/>
    </row>
    <row r="2" spans="1:5" ht="18.75" customHeight="1">
      <c r="A2" s="94"/>
      <c r="B2" s="94"/>
      <c r="C2" s="94"/>
      <c r="D2" s="94"/>
      <c r="E2" s="94"/>
    </row>
    <row r="3" spans="1:2" ht="12.75">
      <c r="A3" s="23" t="s">
        <v>14</v>
      </c>
      <c r="B3" s="24" t="s">
        <v>15</v>
      </c>
    </row>
    <row r="5" spans="1:5" s="5" customFormat="1" ht="15.75" thickBot="1">
      <c r="A5" s="19" t="s">
        <v>6</v>
      </c>
      <c r="B5" s="19" t="s">
        <v>0</v>
      </c>
      <c r="C5" s="19" t="s">
        <v>2</v>
      </c>
      <c r="D5" s="18" t="s">
        <v>270</v>
      </c>
      <c r="E5" s="18" t="s">
        <v>272</v>
      </c>
    </row>
    <row r="6" spans="1:5" ht="13.5" thickTop="1">
      <c r="A6" s="15" t="s">
        <v>279</v>
      </c>
      <c r="B6" s="17">
        <v>41364</v>
      </c>
      <c r="C6" t="s">
        <v>286</v>
      </c>
      <c r="D6" s="13">
        <v>96210</v>
      </c>
      <c r="E6" s="13">
        <v>33673.5</v>
      </c>
    </row>
    <row r="7" spans="1:5" ht="13.5" thickBot="1">
      <c r="A7" s="16"/>
      <c r="B7" t="s">
        <v>338</v>
      </c>
      <c r="D7" s="14">
        <v>96210</v>
      </c>
      <c r="E7" s="14">
        <v>33673.5</v>
      </c>
    </row>
    <row r="8" spans="1:5" ht="12.75">
      <c r="A8" t="s">
        <v>280</v>
      </c>
      <c r="D8" s="12">
        <v>96210</v>
      </c>
      <c r="E8" s="12">
        <v>33673.5</v>
      </c>
    </row>
    <row r="9" spans="1:5" ht="12.75">
      <c r="A9" s="15" t="s">
        <v>281</v>
      </c>
      <c r="B9" s="17">
        <v>41364</v>
      </c>
      <c r="C9" t="s">
        <v>286</v>
      </c>
      <c r="D9" s="13">
        <v>9497</v>
      </c>
      <c r="E9" s="13">
        <v>2849.1</v>
      </c>
    </row>
    <row r="10" spans="1:5" ht="12.75">
      <c r="A10" s="16"/>
      <c r="B10" t="s">
        <v>338</v>
      </c>
      <c r="D10" s="14">
        <v>9497</v>
      </c>
      <c r="E10" s="14">
        <v>2849.1</v>
      </c>
    </row>
    <row r="11" spans="1:5" ht="12.75">
      <c r="A11" t="s">
        <v>287</v>
      </c>
      <c r="D11" s="12">
        <v>9497</v>
      </c>
      <c r="E11" s="12">
        <v>2849.1</v>
      </c>
    </row>
    <row r="12" spans="1:5" ht="12.75">
      <c r="A12" s="15" t="s">
        <v>282</v>
      </c>
      <c r="B12" s="17">
        <v>41364</v>
      </c>
      <c r="C12" t="s">
        <v>286</v>
      </c>
      <c r="D12" s="13">
        <v>14770</v>
      </c>
      <c r="E12" s="13">
        <v>5021.8</v>
      </c>
    </row>
    <row r="13" spans="1:5" ht="12.75">
      <c r="A13" s="16"/>
      <c r="B13" t="s">
        <v>338</v>
      </c>
      <c r="D13" s="14">
        <v>14770</v>
      </c>
      <c r="E13" s="14">
        <v>5021.8</v>
      </c>
    </row>
    <row r="14" spans="1:5" ht="12.75">
      <c r="A14" t="s">
        <v>288</v>
      </c>
      <c r="D14" s="12">
        <v>14770</v>
      </c>
      <c r="E14" s="12">
        <v>5021.8</v>
      </c>
    </row>
    <row r="15" spans="1:5" ht="12.75">
      <c r="A15" s="15" t="s">
        <v>283</v>
      </c>
      <c r="B15" s="17">
        <v>41364</v>
      </c>
      <c r="C15" t="s">
        <v>286</v>
      </c>
      <c r="D15" s="13">
        <v>30531</v>
      </c>
      <c r="E15" s="13">
        <v>10685.849999999999</v>
      </c>
    </row>
    <row r="16" spans="1:5" ht="12.75">
      <c r="A16" s="16"/>
      <c r="B16" t="s">
        <v>338</v>
      </c>
      <c r="D16" s="14">
        <v>30531</v>
      </c>
      <c r="E16" s="14">
        <v>10685.849999999999</v>
      </c>
    </row>
    <row r="17" spans="1:5" ht="12.75">
      <c r="A17" t="s">
        <v>289</v>
      </c>
      <c r="D17" s="12">
        <v>30531</v>
      </c>
      <c r="E17" s="12">
        <v>10685.849999999999</v>
      </c>
    </row>
    <row r="18" spans="1:5" ht="12.75">
      <c r="A18" s="15" t="s">
        <v>284</v>
      </c>
      <c r="B18" s="17">
        <v>41364</v>
      </c>
      <c r="C18" t="s">
        <v>286</v>
      </c>
      <c r="D18" s="13">
        <v>2122</v>
      </c>
      <c r="E18" s="13">
        <v>721.48</v>
      </c>
    </row>
    <row r="19" spans="1:5" ht="12.75">
      <c r="A19" s="16"/>
      <c r="B19" t="s">
        <v>338</v>
      </c>
      <c r="D19" s="14">
        <v>2122</v>
      </c>
      <c r="E19" s="14">
        <v>721.48</v>
      </c>
    </row>
    <row r="20" spans="1:5" ht="12.75">
      <c r="A20" t="s">
        <v>290</v>
      </c>
      <c r="D20" s="12">
        <v>2122</v>
      </c>
      <c r="E20" s="12">
        <v>721.48</v>
      </c>
    </row>
    <row r="21" spans="1:5" ht="12.75">
      <c r="A21" s="15" t="s">
        <v>285</v>
      </c>
      <c r="B21" s="17">
        <v>41364</v>
      </c>
      <c r="C21" t="s">
        <v>286</v>
      </c>
      <c r="D21" s="13">
        <v>69841</v>
      </c>
      <c r="E21" s="13">
        <v>24444.35</v>
      </c>
    </row>
    <row r="22" spans="1:5" ht="12.75">
      <c r="A22" s="16"/>
      <c r="B22" t="s">
        <v>338</v>
      </c>
      <c r="D22" s="14">
        <v>69841</v>
      </c>
      <c r="E22" s="14">
        <v>24444.35</v>
      </c>
    </row>
    <row r="23" spans="1:5" ht="12.75">
      <c r="A23" t="s">
        <v>295</v>
      </c>
      <c r="D23" s="12">
        <v>69841</v>
      </c>
      <c r="E23" s="12">
        <v>24444.35</v>
      </c>
    </row>
    <row r="24" spans="1:5" ht="12.75">
      <c r="A24" s="15" t="s">
        <v>291</v>
      </c>
      <c r="B24" s="17">
        <v>41364</v>
      </c>
      <c r="C24" t="s">
        <v>286</v>
      </c>
      <c r="D24" s="13">
        <v>4647</v>
      </c>
      <c r="E24" s="13">
        <v>1579.98</v>
      </c>
    </row>
    <row r="25" spans="1:5" ht="12.75">
      <c r="A25" s="16"/>
      <c r="B25" t="s">
        <v>338</v>
      </c>
      <c r="D25" s="14">
        <v>4647</v>
      </c>
      <c r="E25" s="14">
        <v>1579.98</v>
      </c>
    </row>
    <row r="26" spans="1:5" ht="12.75">
      <c r="A26" t="s">
        <v>296</v>
      </c>
      <c r="D26" s="12">
        <v>4647</v>
      </c>
      <c r="E26" s="12">
        <v>1579.98</v>
      </c>
    </row>
    <row r="27" spans="1:5" ht="12.75">
      <c r="A27" s="15" t="s">
        <v>292</v>
      </c>
      <c r="B27" s="17">
        <v>41364</v>
      </c>
      <c r="C27" t="s">
        <v>286</v>
      </c>
      <c r="D27" s="13">
        <v>9540</v>
      </c>
      <c r="E27" s="13">
        <v>3243.6000000000004</v>
      </c>
    </row>
    <row r="28" spans="1:5" ht="12.75">
      <c r="A28" s="16"/>
      <c r="B28" t="s">
        <v>338</v>
      </c>
      <c r="D28" s="14">
        <v>9540</v>
      </c>
      <c r="E28" s="14">
        <v>3243.6000000000004</v>
      </c>
    </row>
    <row r="29" spans="1:5" ht="12.75">
      <c r="A29" t="s">
        <v>297</v>
      </c>
      <c r="D29" s="12">
        <v>9540</v>
      </c>
      <c r="E29" s="12">
        <v>3243.6000000000004</v>
      </c>
    </row>
    <row r="30" spans="1:5" ht="12.75">
      <c r="A30" s="15" t="s">
        <v>300</v>
      </c>
      <c r="B30" s="17">
        <v>41364</v>
      </c>
      <c r="C30" t="s">
        <v>286</v>
      </c>
      <c r="D30" s="13">
        <v>475041</v>
      </c>
      <c r="E30" s="13">
        <v>166264.34999999998</v>
      </c>
    </row>
    <row r="31" spans="1:5" ht="12.75">
      <c r="A31" s="16"/>
      <c r="B31" t="s">
        <v>338</v>
      </c>
      <c r="D31" s="14">
        <v>475041</v>
      </c>
      <c r="E31" s="14">
        <v>166264.34999999998</v>
      </c>
    </row>
    <row r="32" spans="1:5" ht="12.75">
      <c r="A32" t="s">
        <v>309</v>
      </c>
      <c r="D32" s="12">
        <v>475041</v>
      </c>
      <c r="E32" s="12">
        <v>166264.34999999998</v>
      </c>
    </row>
    <row r="33" spans="1:5" ht="12.75">
      <c r="A33" s="15" t="s">
        <v>301</v>
      </c>
      <c r="B33" s="17">
        <v>41364</v>
      </c>
      <c r="C33" t="s">
        <v>286</v>
      </c>
      <c r="D33" s="13">
        <v>16679</v>
      </c>
      <c r="E33" s="13">
        <v>5003.7</v>
      </c>
    </row>
    <row r="34" spans="1:5" ht="12.75">
      <c r="A34" s="16"/>
      <c r="B34" t="s">
        <v>338</v>
      </c>
      <c r="D34" s="14">
        <v>16679</v>
      </c>
      <c r="E34" s="14">
        <v>5003.7</v>
      </c>
    </row>
    <row r="35" spans="1:5" ht="12.75">
      <c r="A35" t="s">
        <v>310</v>
      </c>
      <c r="D35" s="12">
        <v>16679</v>
      </c>
      <c r="E35" s="12">
        <v>5003.7</v>
      </c>
    </row>
    <row r="36" spans="1:5" ht="12.75">
      <c r="A36" s="15" t="s">
        <v>302</v>
      </c>
      <c r="B36" s="17">
        <v>41364</v>
      </c>
      <c r="C36" t="s">
        <v>286</v>
      </c>
      <c r="D36" s="13">
        <v>32577</v>
      </c>
      <c r="E36" s="13">
        <v>11401.949999999999</v>
      </c>
    </row>
    <row r="37" spans="1:5" ht="12.75">
      <c r="A37" s="16"/>
      <c r="B37" t="s">
        <v>338</v>
      </c>
      <c r="D37" s="14">
        <v>32577</v>
      </c>
      <c r="E37" s="14">
        <v>11401.949999999999</v>
      </c>
    </row>
    <row r="38" spans="1:5" ht="12.75">
      <c r="A38" t="s">
        <v>311</v>
      </c>
      <c r="D38" s="12">
        <v>32577</v>
      </c>
      <c r="E38" s="12">
        <v>11401.949999999999</v>
      </c>
    </row>
    <row r="39" spans="1:5" ht="12.75">
      <c r="A39" s="15" t="s">
        <v>303</v>
      </c>
      <c r="B39" s="17">
        <v>41364</v>
      </c>
      <c r="C39" t="s">
        <v>286</v>
      </c>
      <c r="D39" s="13">
        <v>23897</v>
      </c>
      <c r="E39" s="13">
        <v>8363.949999999999</v>
      </c>
    </row>
    <row r="40" spans="1:5" ht="12.75">
      <c r="A40" s="16"/>
      <c r="B40" t="s">
        <v>338</v>
      </c>
      <c r="D40" s="14">
        <v>23897</v>
      </c>
      <c r="E40" s="14">
        <v>8363.949999999999</v>
      </c>
    </row>
    <row r="41" spans="1:5" ht="12.75">
      <c r="A41" t="s">
        <v>312</v>
      </c>
      <c r="D41" s="12">
        <v>23897</v>
      </c>
      <c r="E41" s="12">
        <v>8363.949999999999</v>
      </c>
    </row>
    <row r="42" spans="1:5" ht="12.75">
      <c r="A42" s="15" t="s">
        <v>304</v>
      </c>
      <c r="B42" s="17">
        <v>41364</v>
      </c>
      <c r="C42" t="s">
        <v>286</v>
      </c>
      <c r="D42" s="13">
        <v>31894</v>
      </c>
      <c r="E42" s="13">
        <v>10843.960000000001</v>
      </c>
    </row>
    <row r="43" spans="1:5" ht="12.75">
      <c r="A43" s="16"/>
      <c r="B43" t="s">
        <v>338</v>
      </c>
      <c r="D43" s="14">
        <v>31894</v>
      </c>
      <c r="E43" s="14">
        <v>10843.960000000001</v>
      </c>
    </row>
    <row r="44" spans="1:5" ht="12.75">
      <c r="A44" t="s">
        <v>313</v>
      </c>
      <c r="D44" s="12">
        <v>31894</v>
      </c>
      <c r="E44" s="12">
        <v>10843.960000000001</v>
      </c>
    </row>
    <row r="45" spans="1:5" ht="12.75">
      <c r="A45" s="15" t="s">
        <v>305</v>
      </c>
      <c r="B45" s="17">
        <v>41364</v>
      </c>
      <c r="C45" t="s">
        <v>286</v>
      </c>
      <c r="D45" s="13">
        <v>50373</v>
      </c>
      <c r="E45" s="13">
        <v>17630.55</v>
      </c>
    </row>
    <row r="46" spans="1:5" ht="12.75">
      <c r="A46" s="16"/>
      <c r="B46" t="s">
        <v>338</v>
      </c>
      <c r="D46" s="14">
        <v>50373</v>
      </c>
      <c r="E46" s="14">
        <v>17630.55</v>
      </c>
    </row>
    <row r="47" spans="1:5" ht="12.75">
      <c r="A47" t="s">
        <v>314</v>
      </c>
      <c r="D47" s="12">
        <v>50373</v>
      </c>
      <c r="E47" s="12">
        <v>17630.55</v>
      </c>
    </row>
    <row r="48" spans="1:5" ht="12.75">
      <c r="A48" s="15" t="s">
        <v>293</v>
      </c>
      <c r="B48" s="17">
        <v>41364</v>
      </c>
      <c r="C48" t="s">
        <v>286</v>
      </c>
      <c r="D48" s="13">
        <v>50661</v>
      </c>
      <c r="E48" s="13">
        <v>17224.74</v>
      </c>
    </row>
    <row r="49" spans="1:5" ht="12.75">
      <c r="A49" s="16"/>
      <c r="B49" t="s">
        <v>338</v>
      </c>
      <c r="D49" s="14">
        <v>50661</v>
      </c>
      <c r="E49" s="14">
        <v>17224.74</v>
      </c>
    </row>
    <row r="50" spans="1:5" ht="12.75">
      <c r="A50" t="s">
        <v>315</v>
      </c>
      <c r="D50" s="12">
        <v>50661</v>
      </c>
      <c r="E50" s="12">
        <v>17224.74</v>
      </c>
    </row>
    <row r="51" spans="1:5" ht="12.75">
      <c r="A51" s="15" t="s">
        <v>306</v>
      </c>
      <c r="B51" s="21" t="s">
        <v>286</v>
      </c>
      <c r="C51" t="s">
        <v>286</v>
      </c>
      <c r="D51" s="13">
        <v>346674</v>
      </c>
      <c r="E51" s="13">
        <v>346674</v>
      </c>
    </row>
    <row r="52" spans="1:5" ht="12.75">
      <c r="A52" s="16"/>
      <c r="B52" t="s">
        <v>299</v>
      </c>
      <c r="D52" s="14">
        <v>346674</v>
      </c>
      <c r="E52" s="14">
        <v>346674</v>
      </c>
    </row>
    <row r="53" spans="1:5" ht="12.75">
      <c r="A53" t="s">
        <v>316</v>
      </c>
      <c r="D53" s="12">
        <v>346674</v>
      </c>
      <c r="E53" s="12">
        <v>346674</v>
      </c>
    </row>
    <row r="54" spans="1:5" ht="12.75">
      <c r="A54" s="15" t="s">
        <v>307</v>
      </c>
      <c r="B54" s="21" t="s">
        <v>286</v>
      </c>
      <c r="C54" t="s">
        <v>286</v>
      </c>
      <c r="D54" s="13">
        <v>523160</v>
      </c>
      <c r="E54" s="13">
        <v>0</v>
      </c>
    </row>
    <row r="55" spans="1:5" ht="12.75">
      <c r="A55" s="16"/>
      <c r="B55" t="s">
        <v>299</v>
      </c>
      <c r="D55" s="14">
        <v>523160</v>
      </c>
      <c r="E55" s="14">
        <v>0</v>
      </c>
    </row>
    <row r="56" spans="1:5" ht="12.75">
      <c r="A56" t="s">
        <v>317</v>
      </c>
      <c r="D56" s="12">
        <v>523160</v>
      </c>
      <c r="E56" s="12">
        <v>0</v>
      </c>
    </row>
    <row r="57" spans="1:5" ht="12.75">
      <c r="A57" s="15" t="s">
        <v>308</v>
      </c>
      <c r="B57" s="21" t="s">
        <v>286</v>
      </c>
      <c r="C57" t="s">
        <v>286</v>
      </c>
      <c r="D57" s="13">
        <v>61113</v>
      </c>
      <c r="E57" s="13">
        <v>0</v>
      </c>
    </row>
    <row r="58" spans="1:5" ht="12.75">
      <c r="A58" s="16"/>
      <c r="B58" t="s">
        <v>299</v>
      </c>
      <c r="D58" s="14">
        <v>61113</v>
      </c>
      <c r="E58" s="14">
        <v>0</v>
      </c>
    </row>
    <row r="59" spans="1:5" ht="12.75">
      <c r="A59" t="s">
        <v>318</v>
      </c>
      <c r="D59" s="12">
        <v>61113</v>
      </c>
      <c r="E59" s="12">
        <v>0</v>
      </c>
    </row>
  </sheetData>
  <sheetProtection/>
  <mergeCells count="2">
    <mergeCell ref="C1:H1"/>
    <mergeCell ref="A2:E2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H59"/>
  <sheetViews>
    <sheetView showGridLines="0" tabSelected="1" zoomScalePageLayoutView="0" workbookViewId="0" topLeftCell="A24">
      <selection activeCell="B43" sqref="B43"/>
    </sheetView>
  </sheetViews>
  <sheetFormatPr defaultColWidth="9.140625" defaultRowHeight="12.75"/>
  <cols>
    <col min="1" max="1" width="12.421875" style="0" customWidth="1"/>
    <col min="2" max="2" width="13.28125" style="0" customWidth="1"/>
    <col min="3" max="3" width="14.28125" style="0" customWidth="1"/>
    <col min="4" max="4" width="11.7109375" style="0" customWidth="1"/>
    <col min="5" max="5" width="10.7109375" style="0" customWidth="1"/>
  </cols>
  <sheetData>
    <row r="1" spans="3:8" ht="15.75">
      <c r="C1" s="104">
        <f>IF('Centros de Costos'!C7="","",'Centros de Costos'!C7)</f>
        <v>3</v>
      </c>
      <c r="D1" s="104"/>
      <c r="E1" s="104"/>
      <c r="F1" s="104"/>
      <c r="G1" s="104"/>
      <c r="H1" s="104"/>
    </row>
    <row r="2" spans="1:5" ht="18" customHeight="1">
      <c r="A2" s="94"/>
      <c r="B2" s="94"/>
      <c r="C2" s="94"/>
      <c r="D2" s="94"/>
      <c r="E2" s="94"/>
    </row>
    <row r="3" spans="1:2" ht="12.75">
      <c r="A3" s="23" t="s">
        <v>14</v>
      </c>
      <c r="B3" s="24" t="s">
        <v>15</v>
      </c>
    </row>
    <row r="5" spans="1:5" s="5" customFormat="1" ht="15.75" thickBot="1">
      <c r="A5" s="19" t="s">
        <v>6</v>
      </c>
      <c r="B5" s="19" t="s">
        <v>0</v>
      </c>
      <c r="C5" s="19" t="s">
        <v>2</v>
      </c>
      <c r="D5" s="18" t="s">
        <v>270</v>
      </c>
      <c r="E5" s="18" t="s">
        <v>273</v>
      </c>
    </row>
    <row r="6" spans="1:5" ht="13.5" thickTop="1">
      <c r="A6" s="15" t="s">
        <v>279</v>
      </c>
      <c r="B6" s="17">
        <v>41364</v>
      </c>
      <c r="C6" t="s">
        <v>286</v>
      </c>
      <c r="D6" s="13">
        <v>96210</v>
      </c>
      <c r="E6" s="13">
        <v>19242</v>
      </c>
    </row>
    <row r="7" spans="1:5" ht="13.5" thickBot="1">
      <c r="A7" s="16"/>
      <c r="B7" t="s">
        <v>338</v>
      </c>
      <c r="D7" s="14">
        <v>96210</v>
      </c>
      <c r="E7" s="14">
        <v>19242</v>
      </c>
    </row>
    <row r="8" spans="1:5" ht="12.75">
      <c r="A8" t="s">
        <v>280</v>
      </c>
      <c r="D8" s="12">
        <v>96210</v>
      </c>
      <c r="E8" s="12">
        <v>19242</v>
      </c>
    </row>
    <row r="9" spans="1:5" ht="12.75">
      <c r="A9" s="15" t="s">
        <v>281</v>
      </c>
      <c r="B9" s="17">
        <v>41364</v>
      </c>
      <c r="C9" t="s">
        <v>286</v>
      </c>
      <c r="D9" s="13">
        <v>9497</v>
      </c>
      <c r="E9" s="13">
        <v>1899.4</v>
      </c>
    </row>
    <row r="10" spans="1:5" ht="12.75">
      <c r="A10" s="16"/>
      <c r="B10" t="s">
        <v>338</v>
      </c>
      <c r="D10" s="14">
        <v>9497</v>
      </c>
      <c r="E10" s="14">
        <v>1899.4</v>
      </c>
    </row>
    <row r="11" spans="1:5" ht="12.75">
      <c r="A11" t="s">
        <v>287</v>
      </c>
      <c r="D11" s="12">
        <v>9497</v>
      </c>
      <c r="E11" s="12">
        <v>1899.4</v>
      </c>
    </row>
    <row r="12" spans="1:5" ht="12.75">
      <c r="A12" s="15" t="s">
        <v>282</v>
      </c>
      <c r="B12" s="17">
        <v>41364</v>
      </c>
      <c r="C12" t="s">
        <v>286</v>
      </c>
      <c r="D12" s="13">
        <v>14770</v>
      </c>
      <c r="E12" s="13">
        <v>3544.7999999999997</v>
      </c>
    </row>
    <row r="13" spans="1:5" ht="12.75">
      <c r="A13" s="16"/>
      <c r="B13" t="s">
        <v>338</v>
      </c>
      <c r="D13" s="14">
        <v>14770</v>
      </c>
      <c r="E13" s="14">
        <v>3544.7999999999997</v>
      </c>
    </row>
    <row r="14" spans="1:5" ht="12.75">
      <c r="A14" t="s">
        <v>288</v>
      </c>
      <c r="D14" s="12">
        <v>14770</v>
      </c>
      <c r="E14" s="12">
        <v>3544.7999999999997</v>
      </c>
    </row>
    <row r="15" spans="1:5" ht="12.75">
      <c r="A15" s="15" t="s">
        <v>283</v>
      </c>
      <c r="B15" s="17">
        <v>41364</v>
      </c>
      <c r="C15" t="s">
        <v>286</v>
      </c>
      <c r="D15" s="13">
        <v>30531</v>
      </c>
      <c r="E15" s="13">
        <v>6106.200000000001</v>
      </c>
    </row>
    <row r="16" spans="1:5" ht="12.75">
      <c r="A16" s="16"/>
      <c r="B16" t="s">
        <v>338</v>
      </c>
      <c r="D16" s="14">
        <v>30531</v>
      </c>
      <c r="E16" s="14">
        <v>6106.200000000001</v>
      </c>
    </row>
    <row r="17" spans="1:5" ht="12.75">
      <c r="A17" t="s">
        <v>289</v>
      </c>
      <c r="D17" s="12">
        <v>30531</v>
      </c>
      <c r="E17" s="12">
        <v>6106.200000000001</v>
      </c>
    </row>
    <row r="18" spans="1:5" ht="12.75">
      <c r="A18" s="15" t="s">
        <v>284</v>
      </c>
      <c r="B18" s="17">
        <v>41364</v>
      </c>
      <c r="C18" t="s">
        <v>286</v>
      </c>
      <c r="D18" s="13">
        <v>2122</v>
      </c>
      <c r="E18" s="13">
        <v>509.28</v>
      </c>
    </row>
    <row r="19" spans="1:5" ht="12.75">
      <c r="A19" s="16"/>
      <c r="B19" t="s">
        <v>338</v>
      </c>
      <c r="D19" s="14">
        <v>2122</v>
      </c>
      <c r="E19" s="14">
        <v>509.28</v>
      </c>
    </row>
    <row r="20" spans="1:5" ht="12.75">
      <c r="A20" t="s">
        <v>290</v>
      </c>
      <c r="D20" s="12">
        <v>2122</v>
      </c>
      <c r="E20" s="12">
        <v>509.28</v>
      </c>
    </row>
    <row r="21" spans="1:5" ht="12.75">
      <c r="A21" s="15" t="s">
        <v>285</v>
      </c>
      <c r="B21" s="17">
        <v>41364</v>
      </c>
      <c r="C21" t="s">
        <v>286</v>
      </c>
      <c r="D21" s="13">
        <v>69841</v>
      </c>
      <c r="E21" s="13">
        <v>13968.2</v>
      </c>
    </row>
    <row r="22" spans="1:5" ht="12.75">
      <c r="A22" s="16"/>
      <c r="B22" t="s">
        <v>338</v>
      </c>
      <c r="D22" s="14">
        <v>69841</v>
      </c>
      <c r="E22" s="14">
        <v>13968.2</v>
      </c>
    </row>
    <row r="23" spans="1:5" ht="12.75">
      <c r="A23" t="s">
        <v>295</v>
      </c>
      <c r="D23" s="12">
        <v>69841</v>
      </c>
      <c r="E23" s="12">
        <v>13968.2</v>
      </c>
    </row>
    <row r="24" spans="1:5" ht="12.75">
      <c r="A24" s="15" t="s">
        <v>291</v>
      </c>
      <c r="B24" s="17">
        <v>41364</v>
      </c>
      <c r="C24" t="s">
        <v>286</v>
      </c>
      <c r="D24" s="13">
        <v>4647</v>
      </c>
      <c r="E24" s="13">
        <v>1115.28</v>
      </c>
    </row>
    <row r="25" spans="1:5" ht="12.75">
      <c r="A25" s="16"/>
      <c r="B25" t="s">
        <v>338</v>
      </c>
      <c r="D25" s="14">
        <v>4647</v>
      </c>
      <c r="E25" s="14">
        <v>1115.28</v>
      </c>
    </row>
    <row r="26" spans="1:5" ht="12.75">
      <c r="A26" t="s">
        <v>296</v>
      </c>
      <c r="D26" s="12">
        <v>4647</v>
      </c>
      <c r="E26" s="12">
        <v>1115.28</v>
      </c>
    </row>
    <row r="27" spans="1:5" ht="12.75">
      <c r="A27" s="15" t="s">
        <v>292</v>
      </c>
      <c r="B27" s="17">
        <v>41364</v>
      </c>
      <c r="C27" t="s">
        <v>286</v>
      </c>
      <c r="D27" s="13">
        <v>9540</v>
      </c>
      <c r="E27" s="13">
        <v>2289.6</v>
      </c>
    </row>
    <row r="28" spans="1:5" ht="12.75">
      <c r="A28" s="16"/>
      <c r="B28" t="s">
        <v>338</v>
      </c>
      <c r="D28" s="14">
        <v>9540</v>
      </c>
      <c r="E28" s="14">
        <v>2289.6</v>
      </c>
    </row>
    <row r="29" spans="1:5" ht="12.75">
      <c r="A29" t="s">
        <v>297</v>
      </c>
      <c r="D29" s="12">
        <v>9540</v>
      </c>
      <c r="E29" s="12">
        <v>2289.6</v>
      </c>
    </row>
    <row r="30" spans="1:5" ht="12.75">
      <c r="A30" s="15" t="s">
        <v>300</v>
      </c>
      <c r="B30" s="17">
        <v>41364</v>
      </c>
      <c r="C30" t="s">
        <v>286</v>
      </c>
      <c r="D30" s="13">
        <v>475041</v>
      </c>
      <c r="E30" s="13">
        <v>95008.20000000001</v>
      </c>
    </row>
    <row r="31" spans="1:5" ht="12.75">
      <c r="A31" s="16"/>
      <c r="B31" t="s">
        <v>338</v>
      </c>
      <c r="D31" s="14">
        <v>475041</v>
      </c>
      <c r="E31" s="14">
        <v>95008.20000000001</v>
      </c>
    </row>
    <row r="32" spans="1:5" ht="12.75">
      <c r="A32" t="s">
        <v>309</v>
      </c>
      <c r="D32" s="12">
        <v>475041</v>
      </c>
      <c r="E32" s="12">
        <v>95008.20000000001</v>
      </c>
    </row>
    <row r="33" spans="1:5" ht="12.75">
      <c r="A33" s="15" t="s">
        <v>301</v>
      </c>
      <c r="B33" s="17">
        <v>41364</v>
      </c>
      <c r="C33" t="s">
        <v>286</v>
      </c>
      <c r="D33" s="13">
        <v>16679</v>
      </c>
      <c r="E33" s="13">
        <v>3335.8</v>
      </c>
    </row>
    <row r="34" spans="1:5" ht="12.75">
      <c r="A34" s="16"/>
      <c r="B34" t="s">
        <v>338</v>
      </c>
      <c r="D34" s="14">
        <v>16679</v>
      </c>
      <c r="E34" s="14">
        <v>3335.8</v>
      </c>
    </row>
    <row r="35" spans="1:5" ht="12.75">
      <c r="A35" t="s">
        <v>310</v>
      </c>
      <c r="D35" s="12">
        <v>16679</v>
      </c>
      <c r="E35" s="12">
        <v>3335.8</v>
      </c>
    </row>
    <row r="36" spans="1:5" ht="12.75">
      <c r="A36" s="15" t="s">
        <v>302</v>
      </c>
      <c r="B36" s="17">
        <v>41364</v>
      </c>
      <c r="C36" t="s">
        <v>286</v>
      </c>
      <c r="D36" s="13">
        <v>32577</v>
      </c>
      <c r="E36" s="13">
        <v>6515.400000000001</v>
      </c>
    </row>
    <row r="37" spans="1:5" ht="12.75">
      <c r="A37" s="16"/>
      <c r="B37" t="s">
        <v>338</v>
      </c>
      <c r="D37" s="14">
        <v>32577</v>
      </c>
      <c r="E37" s="14">
        <v>6515.400000000001</v>
      </c>
    </row>
    <row r="38" spans="1:5" ht="12.75">
      <c r="A38" t="s">
        <v>311</v>
      </c>
      <c r="D38" s="12">
        <v>32577</v>
      </c>
      <c r="E38" s="12">
        <v>6515.400000000001</v>
      </c>
    </row>
    <row r="39" spans="1:5" ht="12.75">
      <c r="A39" s="15" t="s">
        <v>303</v>
      </c>
      <c r="B39" s="17">
        <v>41364</v>
      </c>
      <c r="C39" t="s">
        <v>286</v>
      </c>
      <c r="D39" s="13">
        <v>23897</v>
      </c>
      <c r="E39" s="13">
        <v>4779.400000000001</v>
      </c>
    </row>
    <row r="40" spans="1:5" ht="12.75">
      <c r="A40" s="16"/>
      <c r="B40" t="s">
        <v>338</v>
      </c>
      <c r="D40" s="14">
        <v>23897</v>
      </c>
      <c r="E40" s="14">
        <v>4779.400000000001</v>
      </c>
    </row>
    <row r="41" spans="1:5" ht="12.75">
      <c r="A41" t="s">
        <v>312</v>
      </c>
      <c r="D41" s="12">
        <v>23897</v>
      </c>
      <c r="E41" s="12">
        <v>4779.400000000001</v>
      </c>
    </row>
    <row r="42" spans="1:5" ht="12.75">
      <c r="A42" s="15" t="s">
        <v>304</v>
      </c>
      <c r="B42" s="17">
        <v>41364</v>
      </c>
      <c r="C42" t="s">
        <v>286</v>
      </c>
      <c r="D42" s="13">
        <v>31894</v>
      </c>
      <c r="E42" s="13">
        <v>7654.5599999999995</v>
      </c>
    </row>
    <row r="43" spans="1:5" ht="12.75">
      <c r="A43" s="16"/>
      <c r="B43" t="s">
        <v>338</v>
      </c>
      <c r="D43" s="14">
        <v>31894</v>
      </c>
      <c r="E43" s="14">
        <v>7654.5599999999995</v>
      </c>
    </row>
    <row r="44" spans="1:5" ht="12.75">
      <c r="A44" t="s">
        <v>313</v>
      </c>
      <c r="D44" s="12">
        <v>31894</v>
      </c>
      <c r="E44" s="12">
        <v>7654.5599999999995</v>
      </c>
    </row>
    <row r="45" spans="1:5" ht="12.75">
      <c r="A45" s="15" t="s">
        <v>305</v>
      </c>
      <c r="B45" s="17">
        <v>41364</v>
      </c>
      <c r="C45" t="s">
        <v>286</v>
      </c>
      <c r="D45" s="13">
        <v>50373</v>
      </c>
      <c r="E45" s="13">
        <v>10074.6</v>
      </c>
    </row>
    <row r="46" spans="1:5" ht="12.75">
      <c r="A46" s="16"/>
      <c r="B46" t="s">
        <v>338</v>
      </c>
      <c r="D46" s="14">
        <v>50373</v>
      </c>
      <c r="E46" s="14">
        <v>10074.6</v>
      </c>
    </row>
    <row r="47" spans="1:5" ht="12.75">
      <c r="A47" t="s">
        <v>314</v>
      </c>
      <c r="D47" s="12">
        <v>50373</v>
      </c>
      <c r="E47" s="12">
        <v>10074.6</v>
      </c>
    </row>
    <row r="48" spans="1:5" ht="12.75">
      <c r="A48" s="15" t="s">
        <v>293</v>
      </c>
      <c r="B48" s="17">
        <v>41364</v>
      </c>
      <c r="C48" t="s">
        <v>286</v>
      </c>
      <c r="D48" s="13">
        <v>50661</v>
      </c>
      <c r="E48" s="13">
        <v>12158.64</v>
      </c>
    </row>
    <row r="49" spans="1:5" ht="12.75">
      <c r="A49" s="16"/>
      <c r="B49" t="s">
        <v>338</v>
      </c>
      <c r="D49" s="14">
        <v>50661</v>
      </c>
      <c r="E49" s="14">
        <v>12158.64</v>
      </c>
    </row>
    <row r="50" spans="1:5" ht="12.75">
      <c r="A50" t="s">
        <v>315</v>
      </c>
      <c r="D50" s="12">
        <v>50661</v>
      </c>
      <c r="E50" s="12">
        <v>12158.64</v>
      </c>
    </row>
    <row r="51" spans="1:5" ht="12.75">
      <c r="A51" s="15" t="s">
        <v>306</v>
      </c>
      <c r="B51" s="21" t="s">
        <v>286</v>
      </c>
      <c r="C51" t="s">
        <v>286</v>
      </c>
      <c r="D51" s="13">
        <v>346674</v>
      </c>
      <c r="E51" s="13">
        <v>0</v>
      </c>
    </row>
    <row r="52" spans="1:5" ht="12.75">
      <c r="A52" s="16"/>
      <c r="B52" t="s">
        <v>299</v>
      </c>
      <c r="D52" s="14">
        <v>346674</v>
      </c>
      <c r="E52" s="14">
        <v>0</v>
      </c>
    </row>
    <row r="53" spans="1:5" ht="12.75">
      <c r="A53" t="s">
        <v>316</v>
      </c>
      <c r="D53" s="12">
        <v>346674</v>
      </c>
      <c r="E53" s="12">
        <v>0</v>
      </c>
    </row>
    <row r="54" spans="1:5" ht="12.75">
      <c r="A54" s="15" t="s">
        <v>307</v>
      </c>
      <c r="B54" s="21" t="s">
        <v>286</v>
      </c>
      <c r="C54" t="s">
        <v>286</v>
      </c>
      <c r="D54" s="13">
        <v>523160</v>
      </c>
      <c r="E54" s="13">
        <v>0</v>
      </c>
    </row>
    <row r="55" spans="1:5" ht="12.75">
      <c r="A55" s="16"/>
      <c r="B55" t="s">
        <v>299</v>
      </c>
      <c r="D55" s="14">
        <v>523160</v>
      </c>
      <c r="E55" s="14">
        <v>0</v>
      </c>
    </row>
    <row r="56" spans="1:5" ht="12.75">
      <c r="A56" t="s">
        <v>317</v>
      </c>
      <c r="D56" s="12">
        <v>523160</v>
      </c>
      <c r="E56" s="12">
        <v>0</v>
      </c>
    </row>
    <row r="57" spans="1:5" ht="12.75">
      <c r="A57" s="15" t="s">
        <v>308</v>
      </c>
      <c r="B57" s="21" t="s">
        <v>286</v>
      </c>
      <c r="C57" t="s">
        <v>286</v>
      </c>
      <c r="D57" s="13">
        <v>61113</v>
      </c>
      <c r="E57" s="13">
        <v>61113</v>
      </c>
    </row>
    <row r="58" spans="1:5" ht="12.75">
      <c r="A58" s="16"/>
      <c r="B58" t="s">
        <v>299</v>
      </c>
      <c r="D58" s="14">
        <v>61113</v>
      </c>
      <c r="E58" s="14">
        <v>61113</v>
      </c>
    </row>
    <row r="59" spans="1:5" ht="12.75">
      <c r="A59" t="s">
        <v>318</v>
      </c>
      <c r="D59" s="12">
        <v>61113</v>
      </c>
      <c r="E59" s="12">
        <v>61113</v>
      </c>
    </row>
  </sheetData>
  <sheetProtection/>
  <mergeCells count="2">
    <mergeCell ref="C1:H1"/>
    <mergeCell ref="A2:E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H59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11.57421875" style="0" customWidth="1"/>
    <col min="2" max="2" width="14.140625" style="0" customWidth="1"/>
    <col min="3" max="3" width="14.28125" style="0" customWidth="1"/>
    <col min="4" max="4" width="11.7109375" style="0" customWidth="1"/>
    <col min="5" max="5" width="9.7109375" style="0" customWidth="1"/>
  </cols>
  <sheetData>
    <row r="1" spans="3:8" ht="15.75">
      <c r="C1" s="104" t="e">
        <f>IF('Centros de Costos'!#REF!="","",'Centros de Costos'!#REF!)</f>
        <v>#REF!</v>
      </c>
      <c r="D1" s="104"/>
      <c r="E1" s="104"/>
      <c r="F1" s="104"/>
      <c r="G1" s="104"/>
      <c r="H1" s="104"/>
    </row>
    <row r="2" spans="1:5" ht="18" customHeight="1">
      <c r="A2" s="94"/>
      <c r="B2" s="94"/>
      <c r="C2" s="94"/>
      <c r="D2" s="94"/>
      <c r="E2" s="94"/>
    </row>
    <row r="3" spans="1:2" ht="12.75">
      <c r="A3" s="23" t="s">
        <v>14</v>
      </c>
      <c r="B3" s="24" t="s">
        <v>15</v>
      </c>
    </row>
    <row r="5" spans="1:5" s="5" customFormat="1" ht="15.75" thickBot="1">
      <c r="A5" s="19" t="s">
        <v>6</v>
      </c>
      <c r="B5" s="19" t="s">
        <v>0</v>
      </c>
      <c r="C5" s="19" t="s">
        <v>2</v>
      </c>
      <c r="D5" s="18" t="s">
        <v>270</v>
      </c>
      <c r="E5" s="18" t="s">
        <v>274</v>
      </c>
    </row>
    <row r="6" spans="1:5" ht="13.5" thickTop="1">
      <c r="A6" s="15" t="s">
        <v>279</v>
      </c>
      <c r="B6" s="17">
        <v>41364</v>
      </c>
      <c r="C6" t="s">
        <v>286</v>
      </c>
      <c r="D6" s="13">
        <v>96210</v>
      </c>
      <c r="E6" s="13">
        <v>0</v>
      </c>
    </row>
    <row r="7" spans="1:5" ht="13.5" thickBot="1">
      <c r="A7" s="16"/>
      <c r="B7" t="s">
        <v>338</v>
      </c>
      <c r="D7" s="14">
        <v>96210</v>
      </c>
      <c r="E7" s="14">
        <v>0</v>
      </c>
    </row>
    <row r="8" spans="1:5" ht="12.75">
      <c r="A8" t="s">
        <v>280</v>
      </c>
      <c r="D8" s="12">
        <v>96210</v>
      </c>
      <c r="E8" s="12">
        <v>0</v>
      </c>
    </row>
    <row r="9" spans="1:5" ht="12.75">
      <c r="A9" s="15" t="s">
        <v>281</v>
      </c>
      <c r="B9" s="17">
        <v>41364</v>
      </c>
      <c r="C9" t="s">
        <v>286</v>
      </c>
      <c r="D9" s="13">
        <v>9497</v>
      </c>
      <c r="E9" s="13">
        <v>0</v>
      </c>
    </row>
    <row r="10" spans="1:5" ht="12.75">
      <c r="A10" s="16"/>
      <c r="B10" t="s">
        <v>338</v>
      </c>
      <c r="D10" s="14">
        <v>9497</v>
      </c>
      <c r="E10" s="14">
        <v>0</v>
      </c>
    </row>
    <row r="11" spans="1:5" ht="12.75">
      <c r="A11" t="s">
        <v>287</v>
      </c>
      <c r="D11" s="12">
        <v>9497</v>
      </c>
      <c r="E11" s="12">
        <v>0</v>
      </c>
    </row>
    <row r="12" spans="1:5" ht="12.75">
      <c r="A12" s="15" t="s">
        <v>282</v>
      </c>
      <c r="B12" s="17">
        <v>41364</v>
      </c>
      <c r="C12" t="s">
        <v>286</v>
      </c>
      <c r="D12" s="13">
        <v>14770</v>
      </c>
      <c r="E12" s="13">
        <v>0</v>
      </c>
    </row>
    <row r="13" spans="1:5" ht="12.75">
      <c r="A13" s="16"/>
      <c r="B13" t="s">
        <v>338</v>
      </c>
      <c r="D13" s="14">
        <v>14770</v>
      </c>
      <c r="E13" s="14">
        <v>0</v>
      </c>
    </row>
    <row r="14" spans="1:5" ht="12.75">
      <c r="A14" t="s">
        <v>288</v>
      </c>
      <c r="D14" s="12">
        <v>14770</v>
      </c>
      <c r="E14" s="12">
        <v>0</v>
      </c>
    </row>
    <row r="15" spans="1:5" ht="12.75">
      <c r="A15" s="15" t="s">
        <v>283</v>
      </c>
      <c r="B15" s="17">
        <v>41364</v>
      </c>
      <c r="C15" t="s">
        <v>286</v>
      </c>
      <c r="D15" s="13">
        <v>30531</v>
      </c>
      <c r="E15" s="13">
        <v>0</v>
      </c>
    </row>
    <row r="16" spans="1:5" ht="12.75">
      <c r="A16" s="16"/>
      <c r="B16" t="s">
        <v>338</v>
      </c>
      <c r="D16" s="14">
        <v>30531</v>
      </c>
      <c r="E16" s="14">
        <v>0</v>
      </c>
    </row>
    <row r="17" spans="1:5" ht="12.75">
      <c r="A17" t="s">
        <v>289</v>
      </c>
      <c r="D17" s="12">
        <v>30531</v>
      </c>
      <c r="E17" s="12">
        <v>0</v>
      </c>
    </row>
    <row r="18" spans="1:5" ht="12.75">
      <c r="A18" s="15" t="s">
        <v>284</v>
      </c>
      <c r="B18" s="17">
        <v>41364</v>
      </c>
      <c r="C18" t="s">
        <v>286</v>
      </c>
      <c r="D18" s="13">
        <v>2122</v>
      </c>
      <c r="E18" s="13">
        <v>0</v>
      </c>
    </row>
    <row r="19" spans="1:5" ht="12.75">
      <c r="A19" s="16"/>
      <c r="B19" t="s">
        <v>338</v>
      </c>
      <c r="D19" s="14">
        <v>2122</v>
      </c>
      <c r="E19" s="14">
        <v>0</v>
      </c>
    </row>
    <row r="20" spans="1:5" ht="12.75">
      <c r="A20" t="s">
        <v>290</v>
      </c>
      <c r="D20" s="12">
        <v>2122</v>
      </c>
      <c r="E20" s="12">
        <v>0</v>
      </c>
    </row>
    <row r="21" spans="1:5" ht="12.75">
      <c r="A21" s="15" t="s">
        <v>285</v>
      </c>
      <c r="B21" s="17">
        <v>41364</v>
      </c>
      <c r="C21" t="s">
        <v>286</v>
      </c>
      <c r="D21" s="13">
        <v>69841</v>
      </c>
      <c r="E21" s="13">
        <v>0</v>
      </c>
    </row>
    <row r="22" spans="1:5" ht="12.75">
      <c r="A22" s="16"/>
      <c r="B22" t="s">
        <v>338</v>
      </c>
      <c r="D22" s="14">
        <v>69841</v>
      </c>
      <c r="E22" s="14">
        <v>0</v>
      </c>
    </row>
    <row r="23" spans="1:5" ht="12.75">
      <c r="A23" t="s">
        <v>295</v>
      </c>
      <c r="D23" s="12">
        <v>69841</v>
      </c>
      <c r="E23" s="12">
        <v>0</v>
      </c>
    </row>
    <row r="24" spans="1:5" ht="12.75">
      <c r="A24" s="15" t="s">
        <v>291</v>
      </c>
      <c r="B24" s="17">
        <v>41364</v>
      </c>
      <c r="C24" t="s">
        <v>286</v>
      </c>
      <c r="D24" s="13">
        <v>4647</v>
      </c>
      <c r="E24" s="13">
        <v>0</v>
      </c>
    </row>
    <row r="25" spans="1:5" ht="12.75">
      <c r="A25" s="16"/>
      <c r="B25" t="s">
        <v>338</v>
      </c>
      <c r="D25" s="14">
        <v>4647</v>
      </c>
      <c r="E25" s="14">
        <v>0</v>
      </c>
    </row>
    <row r="26" spans="1:5" ht="12.75">
      <c r="A26" t="s">
        <v>296</v>
      </c>
      <c r="D26" s="12">
        <v>4647</v>
      </c>
      <c r="E26" s="12">
        <v>0</v>
      </c>
    </row>
    <row r="27" spans="1:5" ht="12.75">
      <c r="A27" s="15" t="s">
        <v>292</v>
      </c>
      <c r="B27" s="17">
        <v>41364</v>
      </c>
      <c r="C27" t="s">
        <v>286</v>
      </c>
      <c r="D27" s="13">
        <v>9540</v>
      </c>
      <c r="E27" s="13">
        <v>0</v>
      </c>
    </row>
    <row r="28" spans="1:5" ht="12.75">
      <c r="A28" s="16"/>
      <c r="B28" t="s">
        <v>338</v>
      </c>
      <c r="D28" s="14">
        <v>9540</v>
      </c>
      <c r="E28" s="14">
        <v>0</v>
      </c>
    </row>
    <row r="29" spans="1:5" ht="12.75">
      <c r="A29" t="s">
        <v>297</v>
      </c>
      <c r="D29" s="12">
        <v>9540</v>
      </c>
      <c r="E29" s="12">
        <v>0</v>
      </c>
    </row>
    <row r="30" spans="1:5" ht="12.75">
      <c r="A30" s="15" t="s">
        <v>300</v>
      </c>
      <c r="B30" s="17">
        <v>41364</v>
      </c>
      <c r="C30" t="s">
        <v>286</v>
      </c>
      <c r="D30" s="13">
        <v>475041</v>
      </c>
      <c r="E30" s="13">
        <v>0</v>
      </c>
    </row>
    <row r="31" spans="1:5" ht="12.75">
      <c r="A31" s="16"/>
      <c r="B31" t="s">
        <v>338</v>
      </c>
      <c r="D31" s="14">
        <v>475041</v>
      </c>
      <c r="E31" s="14">
        <v>0</v>
      </c>
    </row>
    <row r="32" spans="1:5" ht="12.75">
      <c r="A32" t="s">
        <v>309</v>
      </c>
      <c r="D32" s="12">
        <v>475041</v>
      </c>
      <c r="E32" s="12">
        <v>0</v>
      </c>
    </row>
    <row r="33" spans="1:5" ht="12.75">
      <c r="A33" s="15" t="s">
        <v>301</v>
      </c>
      <c r="B33" s="17">
        <v>41364</v>
      </c>
      <c r="C33" t="s">
        <v>286</v>
      </c>
      <c r="D33" s="13">
        <v>16679</v>
      </c>
      <c r="E33" s="13">
        <v>0</v>
      </c>
    </row>
    <row r="34" spans="1:5" ht="12.75">
      <c r="A34" s="16"/>
      <c r="B34" t="s">
        <v>338</v>
      </c>
      <c r="D34" s="14">
        <v>16679</v>
      </c>
      <c r="E34" s="14">
        <v>0</v>
      </c>
    </row>
    <row r="35" spans="1:5" ht="12.75">
      <c r="A35" t="s">
        <v>310</v>
      </c>
      <c r="D35" s="12">
        <v>16679</v>
      </c>
      <c r="E35" s="12">
        <v>0</v>
      </c>
    </row>
    <row r="36" spans="1:5" ht="12.75">
      <c r="A36" s="15" t="s">
        <v>302</v>
      </c>
      <c r="B36" s="17">
        <v>41364</v>
      </c>
      <c r="C36" t="s">
        <v>286</v>
      </c>
      <c r="D36" s="13">
        <v>32577</v>
      </c>
      <c r="E36" s="13">
        <v>0</v>
      </c>
    </row>
    <row r="37" spans="1:5" ht="12.75">
      <c r="A37" s="16"/>
      <c r="B37" t="s">
        <v>338</v>
      </c>
      <c r="D37" s="14">
        <v>32577</v>
      </c>
      <c r="E37" s="14">
        <v>0</v>
      </c>
    </row>
    <row r="38" spans="1:5" ht="12.75">
      <c r="A38" t="s">
        <v>311</v>
      </c>
      <c r="D38" s="12">
        <v>32577</v>
      </c>
      <c r="E38" s="12">
        <v>0</v>
      </c>
    </row>
    <row r="39" spans="1:5" ht="12.75">
      <c r="A39" s="15" t="s">
        <v>303</v>
      </c>
      <c r="B39" s="17">
        <v>41364</v>
      </c>
      <c r="C39" t="s">
        <v>286</v>
      </c>
      <c r="D39" s="13">
        <v>23897</v>
      </c>
      <c r="E39" s="13">
        <v>0</v>
      </c>
    </row>
    <row r="40" spans="1:5" ht="12.75">
      <c r="A40" s="16"/>
      <c r="B40" t="s">
        <v>338</v>
      </c>
      <c r="D40" s="14">
        <v>23897</v>
      </c>
      <c r="E40" s="14">
        <v>0</v>
      </c>
    </row>
    <row r="41" spans="1:5" ht="12.75">
      <c r="A41" t="s">
        <v>312</v>
      </c>
      <c r="D41" s="12">
        <v>23897</v>
      </c>
      <c r="E41" s="12">
        <v>0</v>
      </c>
    </row>
    <row r="42" spans="1:5" ht="12.75">
      <c r="A42" s="15" t="s">
        <v>304</v>
      </c>
      <c r="B42" s="17">
        <v>41364</v>
      </c>
      <c r="C42" t="s">
        <v>286</v>
      </c>
      <c r="D42" s="13">
        <v>31894</v>
      </c>
      <c r="E42" s="13">
        <v>0</v>
      </c>
    </row>
    <row r="43" spans="1:5" ht="12.75">
      <c r="A43" s="16"/>
      <c r="B43" t="s">
        <v>338</v>
      </c>
      <c r="D43" s="14">
        <v>31894</v>
      </c>
      <c r="E43" s="14">
        <v>0</v>
      </c>
    </row>
    <row r="44" spans="1:5" ht="12.75">
      <c r="A44" t="s">
        <v>313</v>
      </c>
      <c r="D44" s="12">
        <v>31894</v>
      </c>
      <c r="E44" s="12">
        <v>0</v>
      </c>
    </row>
    <row r="45" spans="1:5" ht="12.75">
      <c r="A45" s="15" t="s">
        <v>305</v>
      </c>
      <c r="B45" s="17">
        <v>41364</v>
      </c>
      <c r="C45" t="s">
        <v>286</v>
      </c>
      <c r="D45" s="13">
        <v>50373</v>
      </c>
      <c r="E45" s="13">
        <v>0</v>
      </c>
    </row>
    <row r="46" spans="1:5" ht="12.75">
      <c r="A46" s="16"/>
      <c r="B46" t="s">
        <v>338</v>
      </c>
      <c r="D46" s="14">
        <v>50373</v>
      </c>
      <c r="E46" s="14">
        <v>0</v>
      </c>
    </row>
    <row r="47" spans="1:5" ht="12.75">
      <c r="A47" t="s">
        <v>314</v>
      </c>
      <c r="D47" s="12">
        <v>50373</v>
      </c>
      <c r="E47" s="12">
        <v>0</v>
      </c>
    </row>
    <row r="48" spans="1:5" ht="12.75">
      <c r="A48" s="15" t="s">
        <v>293</v>
      </c>
      <c r="B48" s="17">
        <v>41364</v>
      </c>
      <c r="C48" t="s">
        <v>286</v>
      </c>
      <c r="D48" s="13">
        <v>50661</v>
      </c>
      <c r="E48" s="13">
        <v>0</v>
      </c>
    </row>
    <row r="49" spans="1:5" ht="12.75">
      <c r="A49" s="16"/>
      <c r="B49" t="s">
        <v>338</v>
      </c>
      <c r="D49" s="14">
        <v>50661</v>
      </c>
      <c r="E49" s="14">
        <v>0</v>
      </c>
    </row>
    <row r="50" spans="1:5" ht="12.75">
      <c r="A50" t="s">
        <v>315</v>
      </c>
      <c r="D50" s="12">
        <v>50661</v>
      </c>
      <c r="E50" s="12">
        <v>0</v>
      </c>
    </row>
    <row r="51" spans="1:5" ht="12.75">
      <c r="A51" s="15" t="s">
        <v>306</v>
      </c>
      <c r="B51" s="21" t="s">
        <v>286</v>
      </c>
      <c r="C51" t="s">
        <v>286</v>
      </c>
      <c r="D51" s="13">
        <v>346674</v>
      </c>
      <c r="E51" s="13">
        <v>0</v>
      </c>
    </row>
    <row r="52" spans="1:5" ht="12.75">
      <c r="A52" s="16"/>
      <c r="B52" t="s">
        <v>299</v>
      </c>
      <c r="D52" s="14">
        <v>346674</v>
      </c>
      <c r="E52" s="14">
        <v>0</v>
      </c>
    </row>
    <row r="53" spans="1:5" ht="12.75">
      <c r="A53" t="s">
        <v>316</v>
      </c>
      <c r="D53" s="12">
        <v>346674</v>
      </c>
      <c r="E53" s="12">
        <v>0</v>
      </c>
    </row>
    <row r="54" spans="1:5" ht="12.75">
      <c r="A54" s="15" t="s">
        <v>307</v>
      </c>
      <c r="B54" s="21" t="s">
        <v>286</v>
      </c>
      <c r="C54" t="s">
        <v>286</v>
      </c>
      <c r="D54" s="13">
        <v>523160</v>
      </c>
      <c r="E54" s="13">
        <v>0</v>
      </c>
    </row>
    <row r="55" spans="1:5" ht="12.75">
      <c r="A55" s="16"/>
      <c r="B55" t="s">
        <v>299</v>
      </c>
      <c r="D55" s="14">
        <v>523160</v>
      </c>
      <c r="E55" s="14">
        <v>0</v>
      </c>
    </row>
    <row r="56" spans="1:5" ht="12.75">
      <c r="A56" t="s">
        <v>317</v>
      </c>
      <c r="D56" s="12">
        <v>523160</v>
      </c>
      <c r="E56" s="12">
        <v>0</v>
      </c>
    </row>
    <row r="57" spans="1:5" ht="12.75">
      <c r="A57" s="15" t="s">
        <v>308</v>
      </c>
      <c r="B57" s="21" t="s">
        <v>286</v>
      </c>
      <c r="C57" t="s">
        <v>286</v>
      </c>
      <c r="D57" s="13">
        <v>61113</v>
      </c>
      <c r="E57" s="13">
        <v>0</v>
      </c>
    </row>
    <row r="58" spans="1:5" ht="12.75">
      <c r="A58" s="16"/>
      <c r="B58" t="s">
        <v>299</v>
      </c>
      <c r="D58" s="14">
        <v>61113</v>
      </c>
      <c r="E58" s="14">
        <v>0</v>
      </c>
    </row>
    <row r="59" spans="1:5" ht="12.75">
      <c r="A59" t="s">
        <v>318</v>
      </c>
      <c r="D59" s="12">
        <v>61113</v>
      </c>
      <c r="E59" s="12">
        <v>0</v>
      </c>
    </row>
  </sheetData>
  <sheetProtection/>
  <mergeCells count="2">
    <mergeCell ref="C1:H1"/>
    <mergeCell ref="A2:E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/>
  <dimension ref="A1:H59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14.28125" style="0" customWidth="1"/>
    <col min="4" max="4" width="11.7109375" style="0" customWidth="1"/>
    <col min="5" max="5" width="9.7109375" style="0" customWidth="1"/>
  </cols>
  <sheetData>
    <row r="1" spans="3:8" ht="15.75">
      <c r="C1" s="104" t="e">
        <f>IF('Centros de Costos'!#REF!="","",'Centros de Costos'!#REF!)</f>
        <v>#REF!</v>
      </c>
      <c r="D1" s="104"/>
      <c r="E1" s="104"/>
      <c r="F1" s="104"/>
      <c r="G1" s="104"/>
      <c r="H1" s="104"/>
    </row>
    <row r="2" spans="1:5" ht="18" customHeight="1">
      <c r="A2" s="94"/>
      <c r="B2" s="94"/>
      <c r="C2" s="94"/>
      <c r="D2" s="94"/>
      <c r="E2" s="94"/>
    </row>
    <row r="3" spans="1:2" ht="12.75">
      <c r="A3" s="23" t="s">
        <v>14</v>
      </c>
      <c r="B3" s="24" t="s">
        <v>15</v>
      </c>
    </row>
    <row r="5" spans="1:5" s="5" customFormat="1" ht="15.75" thickBot="1">
      <c r="A5" s="19" t="s">
        <v>6</v>
      </c>
      <c r="B5" s="19" t="s">
        <v>0</v>
      </c>
      <c r="C5" s="19" t="s">
        <v>2</v>
      </c>
      <c r="D5" s="18" t="s">
        <v>270</v>
      </c>
      <c r="E5" s="18" t="s">
        <v>275</v>
      </c>
    </row>
    <row r="6" spans="1:5" ht="13.5" thickTop="1">
      <c r="A6" s="15" t="s">
        <v>279</v>
      </c>
      <c r="B6" s="17">
        <v>41364</v>
      </c>
      <c r="C6" t="s">
        <v>286</v>
      </c>
      <c r="D6" s="13">
        <v>96210</v>
      </c>
      <c r="E6" s="13">
        <v>0</v>
      </c>
    </row>
    <row r="7" spans="1:5" ht="13.5" thickBot="1">
      <c r="A7" s="16"/>
      <c r="B7" t="s">
        <v>338</v>
      </c>
      <c r="D7" s="14">
        <v>96210</v>
      </c>
      <c r="E7" s="14">
        <v>0</v>
      </c>
    </row>
    <row r="8" spans="1:5" ht="12.75">
      <c r="A8" t="s">
        <v>280</v>
      </c>
      <c r="D8" s="12">
        <v>96210</v>
      </c>
      <c r="E8" s="12">
        <v>0</v>
      </c>
    </row>
    <row r="9" spans="1:5" ht="12.75">
      <c r="A9" s="15" t="s">
        <v>281</v>
      </c>
      <c r="B9" s="17">
        <v>41364</v>
      </c>
      <c r="C9" t="s">
        <v>286</v>
      </c>
      <c r="D9" s="13">
        <v>9497</v>
      </c>
      <c r="E9" s="13">
        <v>0</v>
      </c>
    </row>
    <row r="10" spans="1:5" ht="12.75">
      <c r="A10" s="16"/>
      <c r="B10" t="s">
        <v>338</v>
      </c>
      <c r="D10" s="14">
        <v>9497</v>
      </c>
      <c r="E10" s="14">
        <v>0</v>
      </c>
    </row>
    <row r="11" spans="1:5" ht="12.75">
      <c r="A11" t="s">
        <v>287</v>
      </c>
      <c r="D11" s="12">
        <v>9497</v>
      </c>
      <c r="E11" s="12">
        <v>0</v>
      </c>
    </row>
    <row r="12" spans="1:5" ht="12.75">
      <c r="A12" s="15" t="s">
        <v>282</v>
      </c>
      <c r="B12" s="17">
        <v>41364</v>
      </c>
      <c r="C12" t="s">
        <v>286</v>
      </c>
      <c r="D12" s="13">
        <v>14770</v>
      </c>
      <c r="E12" s="13">
        <v>0</v>
      </c>
    </row>
    <row r="13" spans="1:5" ht="12.75">
      <c r="A13" s="16"/>
      <c r="B13" t="s">
        <v>338</v>
      </c>
      <c r="D13" s="14">
        <v>14770</v>
      </c>
      <c r="E13" s="14">
        <v>0</v>
      </c>
    </row>
    <row r="14" spans="1:5" ht="12.75">
      <c r="A14" t="s">
        <v>288</v>
      </c>
      <c r="D14" s="12">
        <v>14770</v>
      </c>
      <c r="E14" s="12">
        <v>0</v>
      </c>
    </row>
    <row r="15" spans="1:5" ht="12.75">
      <c r="A15" s="15" t="s">
        <v>283</v>
      </c>
      <c r="B15" s="17">
        <v>41364</v>
      </c>
      <c r="C15" t="s">
        <v>286</v>
      </c>
      <c r="D15" s="13">
        <v>30531</v>
      </c>
      <c r="E15" s="13">
        <v>0</v>
      </c>
    </row>
    <row r="16" spans="1:5" ht="12.75">
      <c r="A16" s="16"/>
      <c r="B16" t="s">
        <v>338</v>
      </c>
      <c r="D16" s="14">
        <v>30531</v>
      </c>
      <c r="E16" s="14">
        <v>0</v>
      </c>
    </row>
    <row r="17" spans="1:5" ht="12.75">
      <c r="A17" t="s">
        <v>289</v>
      </c>
      <c r="D17" s="12">
        <v>30531</v>
      </c>
      <c r="E17" s="12">
        <v>0</v>
      </c>
    </row>
    <row r="18" spans="1:5" ht="12.75">
      <c r="A18" s="15" t="s">
        <v>284</v>
      </c>
      <c r="B18" s="17">
        <v>41364</v>
      </c>
      <c r="C18" t="s">
        <v>286</v>
      </c>
      <c r="D18" s="13">
        <v>2122</v>
      </c>
      <c r="E18" s="13">
        <v>0</v>
      </c>
    </row>
    <row r="19" spans="1:5" ht="12.75">
      <c r="A19" s="16"/>
      <c r="B19" t="s">
        <v>338</v>
      </c>
      <c r="D19" s="14">
        <v>2122</v>
      </c>
      <c r="E19" s="14">
        <v>0</v>
      </c>
    </row>
    <row r="20" spans="1:5" ht="12.75">
      <c r="A20" t="s">
        <v>290</v>
      </c>
      <c r="D20" s="12">
        <v>2122</v>
      </c>
      <c r="E20" s="12">
        <v>0</v>
      </c>
    </row>
    <row r="21" spans="1:5" ht="12.75">
      <c r="A21" s="15" t="s">
        <v>285</v>
      </c>
      <c r="B21" s="17">
        <v>41364</v>
      </c>
      <c r="C21" t="s">
        <v>286</v>
      </c>
      <c r="D21" s="13">
        <v>69841</v>
      </c>
      <c r="E21" s="13">
        <v>0</v>
      </c>
    </row>
    <row r="22" spans="1:5" ht="12.75">
      <c r="A22" s="16"/>
      <c r="B22" t="s">
        <v>338</v>
      </c>
      <c r="D22" s="14">
        <v>69841</v>
      </c>
      <c r="E22" s="14">
        <v>0</v>
      </c>
    </row>
    <row r="23" spans="1:5" ht="12.75">
      <c r="A23" t="s">
        <v>295</v>
      </c>
      <c r="D23" s="12">
        <v>69841</v>
      </c>
      <c r="E23" s="12">
        <v>0</v>
      </c>
    </row>
    <row r="24" spans="1:5" ht="12.75">
      <c r="A24" s="15" t="s">
        <v>291</v>
      </c>
      <c r="B24" s="17">
        <v>41364</v>
      </c>
      <c r="C24" t="s">
        <v>286</v>
      </c>
      <c r="D24" s="13">
        <v>4647</v>
      </c>
      <c r="E24" s="13">
        <v>0</v>
      </c>
    </row>
    <row r="25" spans="1:5" ht="12.75">
      <c r="A25" s="16"/>
      <c r="B25" t="s">
        <v>338</v>
      </c>
      <c r="D25" s="14">
        <v>4647</v>
      </c>
      <c r="E25" s="14">
        <v>0</v>
      </c>
    </row>
    <row r="26" spans="1:5" ht="12.75">
      <c r="A26" t="s">
        <v>296</v>
      </c>
      <c r="D26" s="12">
        <v>4647</v>
      </c>
      <c r="E26" s="12">
        <v>0</v>
      </c>
    </row>
    <row r="27" spans="1:5" ht="12.75">
      <c r="A27" s="15" t="s">
        <v>292</v>
      </c>
      <c r="B27" s="17">
        <v>41364</v>
      </c>
      <c r="C27" t="s">
        <v>286</v>
      </c>
      <c r="D27" s="13">
        <v>9540</v>
      </c>
      <c r="E27" s="13">
        <v>0</v>
      </c>
    </row>
    <row r="28" spans="1:5" ht="12.75">
      <c r="A28" s="16"/>
      <c r="B28" t="s">
        <v>338</v>
      </c>
      <c r="D28" s="14">
        <v>9540</v>
      </c>
      <c r="E28" s="14">
        <v>0</v>
      </c>
    </row>
    <row r="29" spans="1:5" ht="12.75">
      <c r="A29" t="s">
        <v>297</v>
      </c>
      <c r="D29" s="12">
        <v>9540</v>
      </c>
      <c r="E29" s="12">
        <v>0</v>
      </c>
    </row>
    <row r="30" spans="1:5" ht="12.75">
      <c r="A30" s="15" t="s">
        <v>300</v>
      </c>
      <c r="B30" s="17">
        <v>41364</v>
      </c>
      <c r="C30" t="s">
        <v>286</v>
      </c>
      <c r="D30" s="13">
        <v>475041</v>
      </c>
      <c r="E30" s="13">
        <v>0</v>
      </c>
    </row>
    <row r="31" spans="1:5" ht="12.75">
      <c r="A31" s="16"/>
      <c r="B31" t="s">
        <v>338</v>
      </c>
      <c r="D31" s="14">
        <v>475041</v>
      </c>
      <c r="E31" s="14">
        <v>0</v>
      </c>
    </row>
    <row r="32" spans="1:5" ht="12.75">
      <c r="A32" t="s">
        <v>309</v>
      </c>
      <c r="D32" s="12">
        <v>475041</v>
      </c>
      <c r="E32" s="12">
        <v>0</v>
      </c>
    </row>
    <row r="33" spans="1:5" ht="12.75">
      <c r="A33" s="15" t="s">
        <v>301</v>
      </c>
      <c r="B33" s="17">
        <v>41364</v>
      </c>
      <c r="C33" t="s">
        <v>286</v>
      </c>
      <c r="D33" s="13">
        <v>16679</v>
      </c>
      <c r="E33" s="13">
        <v>0</v>
      </c>
    </row>
    <row r="34" spans="1:5" ht="12.75">
      <c r="A34" s="16"/>
      <c r="B34" t="s">
        <v>338</v>
      </c>
      <c r="D34" s="14">
        <v>16679</v>
      </c>
      <c r="E34" s="14">
        <v>0</v>
      </c>
    </row>
    <row r="35" spans="1:5" ht="12.75">
      <c r="A35" t="s">
        <v>310</v>
      </c>
      <c r="D35" s="12">
        <v>16679</v>
      </c>
      <c r="E35" s="12">
        <v>0</v>
      </c>
    </row>
    <row r="36" spans="1:5" ht="12.75">
      <c r="A36" s="15" t="s">
        <v>302</v>
      </c>
      <c r="B36" s="17">
        <v>41364</v>
      </c>
      <c r="C36" t="s">
        <v>286</v>
      </c>
      <c r="D36" s="13">
        <v>32577</v>
      </c>
      <c r="E36" s="13">
        <v>0</v>
      </c>
    </row>
    <row r="37" spans="1:5" ht="12.75">
      <c r="A37" s="16"/>
      <c r="B37" t="s">
        <v>338</v>
      </c>
      <c r="D37" s="14">
        <v>32577</v>
      </c>
      <c r="E37" s="14">
        <v>0</v>
      </c>
    </row>
    <row r="38" spans="1:5" ht="12.75">
      <c r="A38" t="s">
        <v>311</v>
      </c>
      <c r="D38" s="12">
        <v>32577</v>
      </c>
      <c r="E38" s="12">
        <v>0</v>
      </c>
    </row>
    <row r="39" spans="1:5" ht="12.75">
      <c r="A39" s="15" t="s">
        <v>303</v>
      </c>
      <c r="B39" s="17">
        <v>41364</v>
      </c>
      <c r="C39" t="s">
        <v>286</v>
      </c>
      <c r="D39" s="13">
        <v>23897</v>
      </c>
      <c r="E39" s="13">
        <v>0</v>
      </c>
    </row>
    <row r="40" spans="1:5" ht="12.75">
      <c r="A40" s="16"/>
      <c r="B40" t="s">
        <v>338</v>
      </c>
      <c r="D40" s="14">
        <v>23897</v>
      </c>
      <c r="E40" s="14">
        <v>0</v>
      </c>
    </row>
    <row r="41" spans="1:5" ht="12.75">
      <c r="A41" t="s">
        <v>312</v>
      </c>
      <c r="D41" s="12">
        <v>23897</v>
      </c>
      <c r="E41" s="12">
        <v>0</v>
      </c>
    </row>
    <row r="42" spans="1:5" ht="12.75">
      <c r="A42" s="15" t="s">
        <v>304</v>
      </c>
      <c r="B42" s="17">
        <v>41364</v>
      </c>
      <c r="C42" t="s">
        <v>286</v>
      </c>
      <c r="D42" s="13">
        <v>31894</v>
      </c>
      <c r="E42" s="13">
        <v>0</v>
      </c>
    </row>
    <row r="43" spans="1:5" ht="12.75">
      <c r="A43" s="16"/>
      <c r="B43" t="s">
        <v>338</v>
      </c>
      <c r="D43" s="14">
        <v>31894</v>
      </c>
      <c r="E43" s="14">
        <v>0</v>
      </c>
    </row>
    <row r="44" spans="1:5" ht="12.75">
      <c r="A44" t="s">
        <v>313</v>
      </c>
      <c r="D44" s="12">
        <v>31894</v>
      </c>
      <c r="E44" s="12">
        <v>0</v>
      </c>
    </row>
    <row r="45" spans="1:5" ht="12.75">
      <c r="A45" s="15" t="s">
        <v>305</v>
      </c>
      <c r="B45" s="17">
        <v>41364</v>
      </c>
      <c r="C45" t="s">
        <v>286</v>
      </c>
      <c r="D45" s="13">
        <v>50373</v>
      </c>
      <c r="E45" s="13">
        <v>0</v>
      </c>
    </row>
    <row r="46" spans="1:5" ht="12.75">
      <c r="A46" s="16"/>
      <c r="B46" t="s">
        <v>338</v>
      </c>
      <c r="D46" s="14">
        <v>50373</v>
      </c>
      <c r="E46" s="14">
        <v>0</v>
      </c>
    </row>
    <row r="47" spans="1:5" ht="12.75">
      <c r="A47" t="s">
        <v>314</v>
      </c>
      <c r="D47" s="12">
        <v>50373</v>
      </c>
      <c r="E47" s="12">
        <v>0</v>
      </c>
    </row>
    <row r="48" spans="1:5" ht="12.75">
      <c r="A48" s="15" t="s">
        <v>293</v>
      </c>
      <c r="B48" s="17">
        <v>41364</v>
      </c>
      <c r="C48" t="s">
        <v>286</v>
      </c>
      <c r="D48" s="13">
        <v>50661</v>
      </c>
      <c r="E48" s="13">
        <v>0</v>
      </c>
    </row>
    <row r="49" spans="1:5" ht="12.75">
      <c r="A49" s="16"/>
      <c r="B49" t="s">
        <v>338</v>
      </c>
      <c r="D49" s="14">
        <v>50661</v>
      </c>
      <c r="E49" s="14">
        <v>0</v>
      </c>
    </row>
    <row r="50" spans="1:5" ht="12.75">
      <c r="A50" t="s">
        <v>315</v>
      </c>
      <c r="D50" s="12">
        <v>50661</v>
      </c>
      <c r="E50" s="12">
        <v>0</v>
      </c>
    </row>
    <row r="51" spans="1:5" ht="12.75">
      <c r="A51" s="15" t="s">
        <v>306</v>
      </c>
      <c r="B51" s="21" t="s">
        <v>286</v>
      </c>
      <c r="C51" t="s">
        <v>286</v>
      </c>
      <c r="D51" s="13">
        <v>346674</v>
      </c>
      <c r="E51" s="13">
        <v>0</v>
      </c>
    </row>
    <row r="52" spans="1:5" ht="12.75">
      <c r="A52" s="16"/>
      <c r="B52" t="s">
        <v>299</v>
      </c>
      <c r="D52" s="14">
        <v>346674</v>
      </c>
      <c r="E52" s="14">
        <v>0</v>
      </c>
    </row>
    <row r="53" spans="1:5" ht="12.75">
      <c r="A53" t="s">
        <v>316</v>
      </c>
      <c r="D53" s="12">
        <v>346674</v>
      </c>
      <c r="E53" s="12">
        <v>0</v>
      </c>
    </row>
    <row r="54" spans="1:5" ht="12.75">
      <c r="A54" s="15" t="s">
        <v>307</v>
      </c>
      <c r="B54" s="21" t="s">
        <v>286</v>
      </c>
      <c r="C54" t="s">
        <v>286</v>
      </c>
      <c r="D54" s="13">
        <v>523160</v>
      </c>
      <c r="E54" s="13">
        <v>0</v>
      </c>
    </row>
    <row r="55" spans="1:5" ht="12.75">
      <c r="A55" s="16"/>
      <c r="B55" t="s">
        <v>299</v>
      </c>
      <c r="D55" s="14">
        <v>523160</v>
      </c>
      <c r="E55" s="14">
        <v>0</v>
      </c>
    </row>
    <row r="56" spans="1:5" ht="12.75">
      <c r="A56" t="s">
        <v>317</v>
      </c>
      <c r="D56" s="12">
        <v>523160</v>
      </c>
      <c r="E56" s="12">
        <v>0</v>
      </c>
    </row>
    <row r="57" spans="1:5" ht="12.75">
      <c r="A57" s="15" t="s">
        <v>308</v>
      </c>
      <c r="B57" s="21" t="s">
        <v>286</v>
      </c>
      <c r="C57" t="s">
        <v>286</v>
      </c>
      <c r="D57" s="13">
        <v>61113</v>
      </c>
      <c r="E57" s="13">
        <v>0</v>
      </c>
    </row>
    <row r="58" spans="1:5" ht="12.75">
      <c r="A58" s="16"/>
      <c r="B58" t="s">
        <v>299</v>
      </c>
      <c r="D58" s="14">
        <v>61113</v>
      </c>
      <c r="E58" s="14">
        <v>0</v>
      </c>
    </row>
    <row r="59" spans="1:5" ht="12.75">
      <c r="A59" t="s">
        <v>318</v>
      </c>
      <c r="D59" s="12">
        <v>61113</v>
      </c>
      <c r="E59" s="12">
        <v>0</v>
      </c>
    </row>
  </sheetData>
  <sheetProtection/>
  <mergeCells count="2">
    <mergeCell ref="C1:H1"/>
    <mergeCell ref="A2:E2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24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2.140625" style="28" customWidth="1"/>
    <col min="2" max="2" width="40.421875" style="28" customWidth="1"/>
    <col min="3" max="3" width="45.421875" style="28" customWidth="1"/>
    <col min="4" max="16384" width="9.140625" style="28" customWidth="1"/>
  </cols>
  <sheetData>
    <row r="1" spans="1:2" ht="12.75">
      <c r="A1" s="92"/>
      <c r="B1" s="92"/>
    </row>
    <row r="2" ht="12.75"/>
    <row r="3" ht="13.5" thickBot="1"/>
    <row r="4" spans="2:3" ht="12.75">
      <c r="B4" s="29" t="s">
        <v>4</v>
      </c>
      <c r="C4" s="29" t="s">
        <v>5</v>
      </c>
    </row>
    <row r="5" spans="2:3" ht="51">
      <c r="B5" s="30" t="s">
        <v>300</v>
      </c>
      <c r="C5" s="31" t="s">
        <v>319</v>
      </c>
    </row>
    <row r="6" spans="2:3" ht="38.25">
      <c r="B6" s="30" t="s">
        <v>279</v>
      </c>
      <c r="C6" s="31" t="s">
        <v>320</v>
      </c>
    </row>
    <row r="7" spans="2:3" ht="51">
      <c r="B7" s="30" t="s">
        <v>281</v>
      </c>
      <c r="C7" s="31" t="s">
        <v>321</v>
      </c>
    </row>
    <row r="8" spans="2:3" ht="25.5">
      <c r="B8" s="30" t="s">
        <v>301</v>
      </c>
      <c r="C8" s="31" t="s">
        <v>322</v>
      </c>
    </row>
    <row r="9" spans="2:3" ht="38.25">
      <c r="B9" s="30" t="s">
        <v>291</v>
      </c>
      <c r="C9" s="31" t="s">
        <v>323</v>
      </c>
    </row>
    <row r="10" spans="2:3" ht="25.5">
      <c r="B10" s="30" t="s">
        <v>282</v>
      </c>
      <c r="C10" s="31" t="s">
        <v>324</v>
      </c>
    </row>
    <row r="11" spans="2:3" ht="38.25">
      <c r="B11" s="30" t="s">
        <v>302</v>
      </c>
      <c r="C11" s="31" t="s">
        <v>325</v>
      </c>
    </row>
    <row r="12" spans="2:3" ht="51">
      <c r="B12" s="30" t="s">
        <v>292</v>
      </c>
      <c r="C12" s="31" t="s">
        <v>326</v>
      </c>
    </row>
    <row r="13" spans="2:3" ht="38.25">
      <c r="B13" s="30" t="s">
        <v>284</v>
      </c>
      <c r="C13" s="31" t="s">
        <v>327</v>
      </c>
    </row>
    <row r="14" spans="2:3" ht="51">
      <c r="B14" s="30" t="s">
        <v>283</v>
      </c>
      <c r="C14" s="31" t="s">
        <v>328</v>
      </c>
    </row>
    <row r="15" spans="2:3" ht="38.25">
      <c r="B15" s="30" t="s">
        <v>303</v>
      </c>
      <c r="C15" s="31" t="s">
        <v>329</v>
      </c>
    </row>
    <row r="16" spans="2:3" ht="38.25">
      <c r="B16" s="30" t="s">
        <v>304</v>
      </c>
      <c r="C16" s="31" t="s">
        <v>330</v>
      </c>
    </row>
    <row r="17" spans="2:3" ht="38.25">
      <c r="B17" s="30" t="s">
        <v>305</v>
      </c>
      <c r="C17" s="31" t="s">
        <v>331</v>
      </c>
    </row>
    <row r="18" spans="2:3" ht="51">
      <c r="B18" s="30" t="s">
        <v>285</v>
      </c>
      <c r="C18" s="31" t="s">
        <v>332</v>
      </c>
    </row>
    <row r="19" spans="2:3" ht="38.25">
      <c r="B19" s="30" t="s">
        <v>293</v>
      </c>
      <c r="C19" s="31" t="s">
        <v>333</v>
      </c>
    </row>
    <row r="20" spans="2:3" ht="25.5">
      <c r="B20" s="30" t="s">
        <v>306</v>
      </c>
      <c r="C20" s="31" t="s">
        <v>334</v>
      </c>
    </row>
    <row r="21" spans="2:3" ht="25.5">
      <c r="B21" s="30" t="s">
        <v>307</v>
      </c>
      <c r="C21" s="31" t="s">
        <v>336</v>
      </c>
    </row>
    <row r="22" spans="2:3" ht="38.25">
      <c r="B22" s="30" t="s">
        <v>308</v>
      </c>
      <c r="C22" s="31" t="s">
        <v>335</v>
      </c>
    </row>
    <row r="23" spans="2:3" ht="12.75">
      <c r="B23" s="30"/>
      <c r="C23" s="32"/>
    </row>
    <row r="24" spans="2:3" ht="12.75">
      <c r="B24" s="30"/>
      <c r="C24" s="32"/>
    </row>
  </sheetData>
  <sheetProtection/>
  <mergeCells count="1">
    <mergeCell ref="A1:B1"/>
  </mergeCells>
  <printOptions horizontalCentered="1" verticalCentered="1"/>
  <pageMargins left="0.5905511811023623" right="0.75" top="0.5905511811023623" bottom="0.5905511811023623" header="0.5118110236220472" footer="0.5118110236220472"/>
  <pageSetup horizontalDpi="300" verticalDpi="300" orientation="portrait" paperSize="9" r:id="rId2"/>
  <headerFooter alignWithMargins="0">
    <oddFooter>&amp;R&amp;"Arial,Bold"&amp;11&amp;D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D12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2.8515625" style="28" customWidth="1"/>
    <col min="2" max="2" width="9.140625" style="28" customWidth="1"/>
    <col min="3" max="3" width="24.421875" style="28" customWidth="1"/>
    <col min="4" max="4" width="73.421875" style="28" customWidth="1"/>
    <col min="5" max="16384" width="9.140625" style="28" customWidth="1"/>
  </cols>
  <sheetData>
    <row r="1" spans="1:3" ht="12.75">
      <c r="A1" s="92"/>
      <c r="B1" s="92"/>
      <c r="C1" s="92"/>
    </row>
    <row r="2" ht="12.75"/>
    <row r="3" ht="13.5" thickBot="1"/>
    <row r="4" spans="2:4" ht="25.5" customHeight="1" thickBot="1">
      <c r="B4" s="33" t="s">
        <v>13</v>
      </c>
      <c r="C4" s="33" t="s">
        <v>3</v>
      </c>
      <c r="D4" s="33" t="s">
        <v>5</v>
      </c>
    </row>
    <row r="5" spans="2:4" ht="24" customHeight="1" thickBot="1">
      <c r="B5" s="34">
        <v>1</v>
      </c>
      <c r="C5" s="35">
        <v>1</v>
      </c>
      <c r="D5" s="36" t="s">
        <v>340</v>
      </c>
    </row>
    <row r="6" spans="2:4" ht="24" customHeight="1" thickBot="1">
      <c r="B6" s="34">
        <v>2</v>
      </c>
      <c r="C6" s="35">
        <v>2</v>
      </c>
      <c r="D6" s="36" t="s">
        <v>294</v>
      </c>
    </row>
    <row r="7" spans="2:4" ht="24" customHeight="1" thickBot="1">
      <c r="B7" s="34">
        <v>3</v>
      </c>
      <c r="C7" s="35">
        <v>3</v>
      </c>
      <c r="D7" s="36" t="s">
        <v>341</v>
      </c>
    </row>
    <row r="12" ht="12.75">
      <c r="C12" s="37"/>
    </row>
  </sheetData>
  <sheetProtection/>
  <mergeCells count="1">
    <mergeCell ref="A1:C1"/>
  </mergeCells>
  <printOptions horizontalCentered="1" verticalCentered="1"/>
  <pageMargins left="0.5905511811023623" right="0.75" top="0.5905511811023623" bottom="0.5905511811023623" header="0.5118110236220472" footer="0.5118110236220472"/>
  <pageSetup horizontalDpi="300" verticalDpi="300" orientation="landscape" paperSize="9" r:id="rId2"/>
  <headerFooter alignWithMargins="0">
    <oddFooter>&amp;R&amp;"Arial,Bold"&amp;11&amp;D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V20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" sqref="F7"/>
    </sheetView>
  </sheetViews>
  <sheetFormatPr defaultColWidth="11.421875" defaultRowHeight="12.75"/>
  <cols>
    <col min="1" max="1" width="11.421875" style="38" hidden="1" customWidth="1"/>
    <col min="2" max="2" width="8.7109375" style="88" bestFit="1" customWidth="1"/>
    <col min="3" max="3" width="8.7109375" style="89" customWidth="1"/>
    <col min="4" max="4" width="30.57421875" style="39" customWidth="1"/>
    <col min="5" max="5" width="11.421875" style="39" customWidth="1"/>
    <col min="6" max="6" width="14.28125" style="39" bestFit="1" customWidth="1"/>
    <col min="7" max="9" width="6.7109375" style="40" customWidth="1"/>
    <col min="10" max="11" width="6.7109375" style="38" hidden="1" customWidth="1"/>
    <col min="12" max="12" width="8.57421875" style="38" customWidth="1"/>
    <col min="13" max="13" width="13.8515625" style="38" customWidth="1"/>
    <col min="14" max="14" width="13.421875" style="38" bestFit="1" customWidth="1"/>
    <col min="15" max="15" width="11.421875" style="38" bestFit="1" customWidth="1"/>
    <col min="16" max="17" width="9.00390625" style="38" hidden="1" customWidth="1"/>
    <col min="18" max="18" width="13.421875" style="38" bestFit="1" customWidth="1"/>
    <col min="19" max="16384" width="11.421875" style="38" customWidth="1"/>
  </cols>
  <sheetData>
    <row r="1" spans="2:4" ht="29.25" customHeight="1">
      <c r="B1" s="94"/>
      <c r="C1" s="94"/>
      <c r="D1" s="94"/>
    </row>
    <row r="2" spans="2:18" ht="14.25">
      <c r="B2" s="98" t="s">
        <v>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2:12" s="41" customFormat="1" ht="6" customHeight="1" thickBot="1">
      <c r="B3" s="42"/>
      <c r="C3" s="43"/>
      <c r="D3" s="44"/>
      <c r="E3" s="44"/>
      <c r="F3" s="44"/>
      <c r="G3" s="44"/>
      <c r="H3" s="44"/>
      <c r="I3" s="44"/>
      <c r="J3" s="44"/>
      <c r="K3" s="44"/>
      <c r="L3" s="44"/>
    </row>
    <row r="4" spans="2:17" ht="13.5" thickBot="1">
      <c r="B4" s="45"/>
      <c r="C4" s="46"/>
      <c r="F4" s="38"/>
      <c r="G4" s="95" t="s">
        <v>9</v>
      </c>
      <c r="H4" s="96"/>
      <c r="I4" s="96"/>
      <c r="J4" s="96"/>
      <c r="K4" s="97"/>
      <c r="M4" s="100" t="s">
        <v>337</v>
      </c>
      <c r="N4" s="101"/>
      <c r="O4" s="101"/>
      <c r="P4" s="101"/>
      <c r="Q4" s="102"/>
    </row>
    <row r="5" spans="1:48" ht="13.5" thickBot="1">
      <c r="A5" s="38" t="s">
        <v>14</v>
      </c>
      <c r="B5" s="47" t="s">
        <v>0</v>
      </c>
      <c r="C5" s="48" t="s">
        <v>298</v>
      </c>
      <c r="D5" s="49" t="s">
        <v>6</v>
      </c>
      <c r="E5" s="49" t="s">
        <v>2</v>
      </c>
      <c r="F5" s="49" t="s">
        <v>1</v>
      </c>
      <c r="G5" s="50">
        <f>IF('Centros de Costos'!C5="","",+'Centros de Costos'!C5)</f>
        <v>1</v>
      </c>
      <c r="H5" s="50">
        <f>IF('Centros de Costos'!C6="","",+'Centros de Costos'!C6)</f>
        <v>2</v>
      </c>
      <c r="I5" s="50">
        <f>IF('Centros de Costos'!C7="","",+'Centros de Costos'!C7)</f>
        <v>3</v>
      </c>
      <c r="J5" s="50" t="e">
        <f>IF('Centros de Costos'!#REF!="","",+'Centros de Costos'!#REF!)</f>
        <v>#REF!</v>
      </c>
      <c r="K5" s="50" t="e">
        <f>IF('Centros de Costos'!#REF!="","",+'Centros de Costos'!#REF!)</f>
        <v>#REF!</v>
      </c>
      <c r="L5" s="49" t="s">
        <v>8</v>
      </c>
      <c r="M5" s="50">
        <f>IF('Centros de Costos'!C5="","",+'Centros de Costos'!C5)</f>
        <v>1</v>
      </c>
      <c r="N5" s="50">
        <f>IF('Centros de Costos'!C6="","",+'Centros de Costos'!C6)</f>
        <v>2</v>
      </c>
      <c r="O5" s="50">
        <f>IF('Centros de Costos'!C7="","",+'Centros de Costos'!C7)</f>
        <v>3</v>
      </c>
      <c r="P5" s="50" t="e">
        <f>IF('Centros de Costos'!#REF!="","",+'Centros de Costos'!#REF!)</f>
        <v>#REF!</v>
      </c>
      <c r="Q5" s="50" t="e">
        <f>IF('Centros de Costos'!#REF!="","",+'Centros de Costos'!#REF!)</f>
        <v>#REF!</v>
      </c>
      <c r="R5" s="50" t="s">
        <v>8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</row>
    <row r="6" spans="1:18" ht="13.5" hidden="1" thickBot="1">
      <c r="A6" s="38" t="s">
        <v>14</v>
      </c>
      <c r="B6" s="51" t="s">
        <v>0</v>
      </c>
      <c r="C6" s="52" t="s">
        <v>298</v>
      </c>
      <c r="D6" s="50" t="s">
        <v>6</v>
      </c>
      <c r="E6" s="50" t="s">
        <v>2</v>
      </c>
      <c r="F6" s="50" t="s">
        <v>1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 t="s">
        <v>11</v>
      </c>
      <c r="M6" s="50">
        <v>6</v>
      </c>
      <c r="N6" s="50">
        <v>7</v>
      </c>
      <c r="O6" s="50">
        <v>8</v>
      </c>
      <c r="P6" s="50">
        <v>9</v>
      </c>
      <c r="Q6" s="50">
        <v>10</v>
      </c>
      <c r="R6" s="50" t="s">
        <v>12</v>
      </c>
    </row>
    <row r="7" spans="1:18" ht="13.5" thickTop="1">
      <c r="A7" s="53" t="str">
        <f aca="true" t="shared" si="0" ref="A7:A70">IF(B7="","",VLOOKUP(_XLL.FIN.MES(B7,0),MatrizMeses,2))</f>
        <v>Dic_10</v>
      </c>
      <c r="B7" s="54">
        <v>41364</v>
      </c>
      <c r="C7" s="55">
        <v>5105</v>
      </c>
      <c r="D7" s="56" t="s">
        <v>300</v>
      </c>
      <c r="E7" s="56"/>
      <c r="F7" s="57">
        <f>+'[1]PRESUPUESTO A MARZO'!$C$13+'[1]PRESUPUESTO A MARZO'!$C$23</f>
        <v>475041</v>
      </c>
      <c r="G7" s="58">
        <v>0.45</v>
      </c>
      <c r="H7" s="58">
        <v>0.35</v>
      </c>
      <c r="I7" s="58">
        <v>0.2</v>
      </c>
      <c r="J7" s="59"/>
      <c r="K7" s="59"/>
      <c r="L7" s="60">
        <f>SUM(G7:K7)</f>
        <v>1</v>
      </c>
      <c r="M7" s="61">
        <f aca="true" t="shared" si="1" ref="M7:M70">IF($F7="","",+$F7*G7)</f>
        <v>213768.45</v>
      </c>
      <c r="N7" s="62">
        <f aca="true" t="shared" si="2" ref="N7:N70">IF($F7="","",+$F7*H7)</f>
        <v>166264.34999999998</v>
      </c>
      <c r="O7" s="62">
        <f aca="true" t="shared" si="3" ref="O7:O70">IF($F7="","",+$F7*I7)</f>
        <v>95008.20000000001</v>
      </c>
      <c r="P7" s="62">
        <f aca="true" t="shared" si="4" ref="P7:P70">IF($F7="","",+$F7*J7)</f>
        <v>0</v>
      </c>
      <c r="Q7" s="62">
        <f aca="true" t="shared" si="5" ref="Q7:Q70">IF($F7="","",+$F7*K7)</f>
        <v>0</v>
      </c>
      <c r="R7" s="63">
        <f aca="true" t="shared" si="6" ref="R7:R70">+F7-SUM(M7:Q7)</f>
        <v>0</v>
      </c>
    </row>
    <row r="8" spans="1:18" ht="12.75">
      <c r="A8" s="53" t="str">
        <f t="shared" si="0"/>
        <v>Dic_10</v>
      </c>
      <c r="B8" s="54">
        <v>41364</v>
      </c>
      <c r="C8" s="64">
        <v>5110</v>
      </c>
      <c r="D8" s="65" t="s">
        <v>279</v>
      </c>
      <c r="E8" s="65"/>
      <c r="F8" s="66">
        <f>+'[1]PRESUPUESTO A MARZO'!$C$14</f>
        <v>96210</v>
      </c>
      <c r="G8" s="58">
        <v>0.45</v>
      </c>
      <c r="H8" s="58">
        <v>0.35</v>
      </c>
      <c r="I8" s="58">
        <v>0.2</v>
      </c>
      <c r="J8" s="58"/>
      <c r="K8" s="58"/>
      <c r="L8" s="67">
        <f aca="true" t="shared" si="7" ref="L8:L71">SUM(G8:K8)</f>
        <v>1</v>
      </c>
      <c r="M8" s="68">
        <f t="shared" si="1"/>
        <v>43294.5</v>
      </c>
      <c r="N8" s="69">
        <f t="shared" si="2"/>
        <v>33673.5</v>
      </c>
      <c r="O8" s="69">
        <f t="shared" si="3"/>
        <v>19242</v>
      </c>
      <c r="P8" s="69">
        <f t="shared" si="4"/>
        <v>0</v>
      </c>
      <c r="Q8" s="69">
        <f t="shared" si="5"/>
        <v>0</v>
      </c>
      <c r="R8" s="70">
        <f t="shared" si="6"/>
        <v>0</v>
      </c>
    </row>
    <row r="9" spans="1:18" ht="12.75">
      <c r="A9" s="53" t="str">
        <f t="shared" si="0"/>
        <v>Dic_10</v>
      </c>
      <c r="B9" s="54">
        <v>41364</v>
      </c>
      <c r="C9" s="64">
        <v>5115</v>
      </c>
      <c r="D9" s="65" t="s">
        <v>281</v>
      </c>
      <c r="E9" s="65"/>
      <c r="F9" s="66">
        <f>+'[1]PRESUPUESTO A MARZO'!$C$17</f>
        <v>9497</v>
      </c>
      <c r="G9" s="58">
        <v>0.5</v>
      </c>
      <c r="H9" s="58">
        <v>0.3</v>
      </c>
      <c r="I9" s="58">
        <v>0.2</v>
      </c>
      <c r="J9" s="58"/>
      <c r="K9" s="58"/>
      <c r="L9" s="67">
        <f t="shared" si="7"/>
        <v>1</v>
      </c>
      <c r="M9" s="68">
        <f t="shared" si="1"/>
        <v>4748.5</v>
      </c>
      <c r="N9" s="69">
        <f t="shared" si="2"/>
        <v>2849.1</v>
      </c>
      <c r="O9" s="69">
        <f t="shared" si="3"/>
        <v>1899.4</v>
      </c>
      <c r="P9" s="69">
        <f t="shared" si="4"/>
        <v>0</v>
      </c>
      <c r="Q9" s="69">
        <f t="shared" si="5"/>
        <v>0</v>
      </c>
      <c r="R9" s="70">
        <f t="shared" si="6"/>
        <v>0</v>
      </c>
    </row>
    <row r="10" spans="1:18" ht="12.75">
      <c r="A10" s="53" t="str">
        <f t="shared" si="0"/>
        <v>Dic_10</v>
      </c>
      <c r="B10" s="54">
        <v>41364</v>
      </c>
      <c r="C10" s="64">
        <v>5120</v>
      </c>
      <c r="D10" s="65" t="s">
        <v>301</v>
      </c>
      <c r="E10" s="65"/>
      <c r="F10" s="66">
        <f>+'[1]PRESUPUESTO A MARZO'!$C$16</f>
        <v>16679</v>
      </c>
      <c r="G10" s="58">
        <v>0.5</v>
      </c>
      <c r="H10" s="58">
        <v>0.3</v>
      </c>
      <c r="I10" s="58">
        <v>0.2</v>
      </c>
      <c r="J10" s="58"/>
      <c r="K10" s="58"/>
      <c r="L10" s="67">
        <f t="shared" si="7"/>
        <v>1</v>
      </c>
      <c r="M10" s="68">
        <f t="shared" si="1"/>
        <v>8339.5</v>
      </c>
      <c r="N10" s="69">
        <f t="shared" si="2"/>
        <v>5003.7</v>
      </c>
      <c r="O10" s="69">
        <f t="shared" si="3"/>
        <v>3335.8</v>
      </c>
      <c r="P10" s="69">
        <f t="shared" si="4"/>
        <v>0</v>
      </c>
      <c r="Q10" s="69">
        <f t="shared" si="5"/>
        <v>0</v>
      </c>
      <c r="R10" s="70">
        <f t="shared" si="6"/>
        <v>0</v>
      </c>
    </row>
    <row r="11" spans="1:18" ht="12.75">
      <c r="A11" s="53" t="str">
        <f t="shared" si="0"/>
        <v>Dic_10</v>
      </c>
      <c r="B11" s="54">
        <v>41364</v>
      </c>
      <c r="C11" s="64">
        <v>5125</v>
      </c>
      <c r="D11" s="65" t="s">
        <v>291</v>
      </c>
      <c r="E11" s="65"/>
      <c r="F11" s="66">
        <f>+'[1]PRESUPUESTO A MARZO'!$C$15</f>
        <v>4647</v>
      </c>
      <c r="G11" s="58">
        <v>0.42</v>
      </c>
      <c r="H11" s="58">
        <v>0.34</v>
      </c>
      <c r="I11" s="58">
        <v>0.24</v>
      </c>
      <c r="J11" s="58"/>
      <c r="K11" s="58"/>
      <c r="L11" s="67">
        <f t="shared" si="7"/>
        <v>1</v>
      </c>
      <c r="M11" s="68">
        <f t="shared" si="1"/>
        <v>1951.74</v>
      </c>
      <c r="N11" s="69">
        <f t="shared" si="2"/>
        <v>1579.98</v>
      </c>
      <c r="O11" s="69">
        <f t="shared" si="3"/>
        <v>1115.28</v>
      </c>
      <c r="P11" s="69">
        <f t="shared" si="4"/>
        <v>0</v>
      </c>
      <c r="Q11" s="69">
        <f t="shared" si="5"/>
        <v>0</v>
      </c>
      <c r="R11" s="70">
        <f t="shared" si="6"/>
        <v>0</v>
      </c>
    </row>
    <row r="12" spans="1:18" ht="12.75">
      <c r="A12" s="53" t="str">
        <f t="shared" si="0"/>
        <v>Dic_10</v>
      </c>
      <c r="B12" s="54">
        <v>41364</v>
      </c>
      <c r="C12" s="64">
        <v>5130</v>
      </c>
      <c r="D12" s="65" t="s">
        <v>282</v>
      </c>
      <c r="E12" s="65"/>
      <c r="F12" s="66">
        <f>+'[1]PRESUPUESTO A MARZO'!$C$19</f>
        <v>14770</v>
      </c>
      <c r="G12" s="58">
        <v>0.42</v>
      </c>
      <c r="H12" s="58">
        <v>0.34</v>
      </c>
      <c r="I12" s="58">
        <v>0.24</v>
      </c>
      <c r="J12" s="58"/>
      <c r="K12" s="58"/>
      <c r="L12" s="67">
        <f t="shared" si="7"/>
        <v>1</v>
      </c>
      <c r="M12" s="68">
        <f t="shared" si="1"/>
        <v>6203.4</v>
      </c>
      <c r="N12" s="69">
        <f t="shared" si="2"/>
        <v>5021.8</v>
      </c>
      <c r="O12" s="69">
        <f t="shared" si="3"/>
        <v>3544.7999999999997</v>
      </c>
      <c r="P12" s="69">
        <f t="shared" si="4"/>
        <v>0</v>
      </c>
      <c r="Q12" s="69">
        <f t="shared" si="5"/>
        <v>0</v>
      </c>
      <c r="R12" s="70">
        <f t="shared" si="6"/>
        <v>0</v>
      </c>
    </row>
    <row r="13" spans="1:18" ht="12.75">
      <c r="A13" s="53" t="str">
        <f t="shared" si="0"/>
        <v>Dic_10</v>
      </c>
      <c r="B13" s="54">
        <v>41364</v>
      </c>
      <c r="C13" s="64">
        <v>5135</v>
      </c>
      <c r="D13" s="65" t="s">
        <v>302</v>
      </c>
      <c r="E13" s="65"/>
      <c r="F13" s="66">
        <f>+'[1]PRESUPUESTO A MARZO'!$C$18</f>
        <v>32577</v>
      </c>
      <c r="G13" s="58">
        <v>0.45</v>
      </c>
      <c r="H13" s="58">
        <v>0.35</v>
      </c>
      <c r="I13" s="58">
        <v>0.2</v>
      </c>
      <c r="J13" s="58"/>
      <c r="K13" s="58"/>
      <c r="L13" s="67">
        <f t="shared" si="7"/>
        <v>1</v>
      </c>
      <c r="M13" s="68">
        <f t="shared" si="1"/>
        <v>14659.65</v>
      </c>
      <c r="N13" s="69">
        <f t="shared" si="2"/>
        <v>11401.949999999999</v>
      </c>
      <c r="O13" s="69">
        <f t="shared" si="3"/>
        <v>6515.400000000001</v>
      </c>
      <c r="P13" s="69">
        <f t="shared" si="4"/>
        <v>0</v>
      </c>
      <c r="Q13" s="69">
        <f t="shared" si="5"/>
        <v>0</v>
      </c>
      <c r="R13" s="70">
        <f t="shared" si="6"/>
        <v>0</v>
      </c>
    </row>
    <row r="14" spans="1:18" ht="12.75">
      <c r="A14" s="53" t="str">
        <f t="shared" si="0"/>
        <v>Dic_10</v>
      </c>
      <c r="B14" s="54">
        <v>41364</v>
      </c>
      <c r="C14" s="64">
        <v>5140</v>
      </c>
      <c r="D14" s="65" t="s">
        <v>292</v>
      </c>
      <c r="E14" s="65"/>
      <c r="F14" s="66">
        <f>+'[1]PRESUPUESTO A MARZO'!$C$20</f>
        <v>9540</v>
      </c>
      <c r="G14" s="58">
        <v>0.42</v>
      </c>
      <c r="H14" s="58">
        <v>0.34</v>
      </c>
      <c r="I14" s="58">
        <v>0.24</v>
      </c>
      <c r="J14" s="58"/>
      <c r="K14" s="58"/>
      <c r="L14" s="67">
        <f t="shared" si="7"/>
        <v>1</v>
      </c>
      <c r="M14" s="68">
        <f t="shared" si="1"/>
        <v>4006.7999999999997</v>
      </c>
      <c r="N14" s="69">
        <f t="shared" si="2"/>
        <v>3243.6000000000004</v>
      </c>
      <c r="O14" s="69">
        <f t="shared" si="3"/>
        <v>2289.6</v>
      </c>
      <c r="P14" s="69">
        <f t="shared" si="4"/>
        <v>0</v>
      </c>
      <c r="Q14" s="69">
        <f t="shared" si="5"/>
        <v>0</v>
      </c>
      <c r="R14" s="70">
        <f t="shared" si="6"/>
        <v>0</v>
      </c>
    </row>
    <row r="15" spans="1:18" ht="12.75">
      <c r="A15" s="53" t="str">
        <f t="shared" si="0"/>
        <v>Dic_10</v>
      </c>
      <c r="B15" s="54">
        <v>41364</v>
      </c>
      <c r="C15" s="64">
        <v>5145</v>
      </c>
      <c r="D15" s="65" t="s">
        <v>284</v>
      </c>
      <c r="E15" s="65"/>
      <c r="F15" s="66">
        <f>+'[1]PRESUPUESTO A MARZO'!$C$21</f>
        <v>2122</v>
      </c>
      <c r="G15" s="58">
        <v>0.42</v>
      </c>
      <c r="H15" s="58">
        <v>0.34</v>
      </c>
      <c r="I15" s="58">
        <v>0.24</v>
      </c>
      <c r="J15" s="58"/>
      <c r="K15" s="58"/>
      <c r="L15" s="67">
        <f t="shared" si="7"/>
        <v>1</v>
      </c>
      <c r="M15" s="68">
        <f t="shared" si="1"/>
        <v>891.24</v>
      </c>
      <c r="N15" s="69">
        <f t="shared" si="2"/>
        <v>721.48</v>
      </c>
      <c r="O15" s="69">
        <f t="shared" si="3"/>
        <v>509.28</v>
      </c>
      <c r="P15" s="69">
        <f t="shared" si="4"/>
        <v>0</v>
      </c>
      <c r="Q15" s="69">
        <f t="shared" si="5"/>
        <v>0</v>
      </c>
      <c r="R15" s="70">
        <f t="shared" si="6"/>
        <v>0</v>
      </c>
    </row>
    <row r="16" spans="1:18" ht="12.75">
      <c r="A16" s="53" t="str">
        <f t="shared" si="0"/>
        <v>Dic_10</v>
      </c>
      <c r="B16" s="54">
        <v>41364</v>
      </c>
      <c r="C16" s="64">
        <v>5155</v>
      </c>
      <c r="D16" s="65" t="s">
        <v>283</v>
      </c>
      <c r="E16" s="65"/>
      <c r="F16" s="66">
        <f>+'[1]PRESUPUESTO A MARZO'!$C$22</f>
        <v>30531</v>
      </c>
      <c r="G16" s="58">
        <v>0.45</v>
      </c>
      <c r="H16" s="58">
        <v>0.35</v>
      </c>
      <c r="I16" s="58">
        <v>0.2</v>
      </c>
      <c r="J16" s="58"/>
      <c r="K16" s="58"/>
      <c r="L16" s="67">
        <f t="shared" si="7"/>
        <v>1</v>
      </c>
      <c r="M16" s="68">
        <f t="shared" si="1"/>
        <v>13738.95</v>
      </c>
      <c r="N16" s="69">
        <f t="shared" si="2"/>
        <v>10685.849999999999</v>
      </c>
      <c r="O16" s="69">
        <f t="shared" si="3"/>
        <v>6106.200000000001</v>
      </c>
      <c r="P16" s="69">
        <f t="shared" si="4"/>
        <v>0</v>
      </c>
      <c r="Q16" s="69">
        <f t="shared" si="5"/>
        <v>0</v>
      </c>
      <c r="R16" s="70">
        <f t="shared" si="6"/>
        <v>0</v>
      </c>
    </row>
    <row r="17" spans="1:18" ht="12.75">
      <c r="A17" s="53" t="str">
        <f t="shared" si="0"/>
        <v>Dic_10</v>
      </c>
      <c r="B17" s="54">
        <v>41364</v>
      </c>
      <c r="C17" s="64">
        <v>5160</v>
      </c>
      <c r="D17" s="65" t="s">
        <v>303</v>
      </c>
      <c r="E17" s="65"/>
      <c r="F17" s="66">
        <f>+'[1]PRESUPUESTO A MARZO'!$C$25</f>
        <v>23897</v>
      </c>
      <c r="G17" s="58">
        <v>0.45</v>
      </c>
      <c r="H17" s="58">
        <v>0.35</v>
      </c>
      <c r="I17" s="58">
        <v>0.2</v>
      </c>
      <c r="J17" s="58"/>
      <c r="K17" s="58"/>
      <c r="L17" s="67">
        <f t="shared" si="7"/>
        <v>1</v>
      </c>
      <c r="M17" s="68">
        <f t="shared" si="1"/>
        <v>10753.65</v>
      </c>
      <c r="N17" s="69">
        <f t="shared" si="2"/>
        <v>8363.949999999999</v>
      </c>
      <c r="O17" s="69">
        <f t="shared" si="3"/>
        <v>4779.400000000001</v>
      </c>
      <c r="P17" s="69">
        <f t="shared" si="4"/>
        <v>0</v>
      </c>
      <c r="Q17" s="69">
        <f t="shared" si="5"/>
        <v>0</v>
      </c>
      <c r="R17" s="70">
        <f t="shared" si="6"/>
        <v>0</v>
      </c>
    </row>
    <row r="18" spans="1:18" ht="12.75">
      <c r="A18" s="53" t="str">
        <f t="shared" si="0"/>
        <v>Dic_10</v>
      </c>
      <c r="B18" s="54">
        <v>41364</v>
      </c>
      <c r="C18" s="64">
        <v>5195</v>
      </c>
      <c r="D18" s="65" t="s">
        <v>304</v>
      </c>
      <c r="E18" s="65"/>
      <c r="F18" s="66">
        <v>31894</v>
      </c>
      <c r="G18" s="58">
        <v>0.42</v>
      </c>
      <c r="H18" s="58">
        <v>0.34</v>
      </c>
      <c r="I18" s="58">
        <v>0.24</v>
      </c>
      <c r="J18" s="58"/>
      <c r="K18" s="58"/>
      <c r="L18" s="67">
        <f t="shared" si="7"/>
        <v>1</v>
      </c>
      <c r="M18" s="68">
        <f t="shared" si="1"/>
        <v>13395.48</v>
      </c>
      <c r="N18" s="69">
        <f t="shared" si="2"/>
        <v>10843.960000000001</v>
      </c>
      <c r="O18" s="69">
        <f t="shared" si="3"/>
        <v>7654.5599999999995</v>
      </c>
      <c r="P18" s="69">
        <f t="shared" si="4"/>
        <v>0</v>
      </c>
      <c r="Q18" s="69">
        <f t="shared" si="5"/>
        <v>0</v>
      </c>
      <c r="R18" s="70">
        <f t="shared" si="6"/>
        <v>0</v>
      </c>
    </row>
    <row r="19" spans="1:18" ht="12.75">
      <c r="A19" s="53" t="str">
        <f t="shared" si="0"/>
        <v>Dic_10</v>
      </c>
      <c r="B19" s="54">
        <v>41364</v>
      </c>
      <c r="C19" s="64">
        <v>5199</v>
      </c>
      <c r="D19" s="65" t="s">
        <v>305</v>
      </c>
      <c r="E19" s="65"/>
      <c r="F19" s="66">
        <f>+'[1]PRESUPUESTO A MARZO'!$C$27</f>
        <v>50373</v>
      </c>
      <c r="G19" s="58">
        <v>0.45</v>
      </c>
      <c r="H19" s="58">
        <v>0.35</v>
      </c>
      <c r="I19" s="58">
        <v>0.2</v>
      </c>
      <c r="J19" s="58"/>
      <c r="K19" s="58"/>
      <c r="L19" s="67">
        <f t="shared" si="7"/>
        <v>1</v>
      </c>
      <c r="M19" s="68">
        <f t="shared" si="1"/>
        <v>22667.850000000002</v>
      </c>
      <c r="N19" s="69">
        <f t="shared" si="2"/>
        <v>17630.55</v>
      </c>
      <c r="O19" s="69">
        <f t="shared" si="3"/>
        <v>10074.6</v>
      </c>
      <c r="P19" s="69">
        <f t="shared" si="4"/>
        <v>0</v>
      </c>
      <c r="Q19" s="69">
        <f t="shared" si="5"/>
        <v>0</v>
      </c>
      <c r="R19" s="70">
        <f t="shared" si="6"/>
        <v>0</v>
      </c>
    </row>
    <row r="20" spans="1:18" ht="12.75">
      <c r="A20" s="53" t="str">
        <f t="shared" si="0"/>
        <v>Dic_10</v>
      </c>
      <c r="B20" s="54">
        <v>41364</v>
      </c>
      <c r="C20" s="64">
        <v>5305</v>
      </c>
      <c r="D20" s="65" t="s">
        <v>285</v>
      </c>
      <c r="E20" s="65"/>
      <c r="F20" s="66">
        <f>+'[1]PRESUPUESTO A MARZO'!$C$26+'[1]PRESUPUESTO A MARZO'!$C$28</f>
        <v>69841</v>
      </c>
      <c r="G20" s="58">
        <v>0.45</v>
      </c>
      <c r="H20" s="58">
        <v>0.35</v>
      </c>
      <c r="I20" s="58">
        <v>0.2</v>
      </c>
      <c r="J20" s="58"/>
      <c r="K20" s="58"/>
      <c r="L20" s="67">
        <f t="shared" si="7"/>
        <v>1</v>
      </c>
      <c r="M20" s="68">
        <f t="shared" si="1"/>
        <v>31428.45</v>
      </c>
      <c r="N20" s="69">
        <f t="shared" si="2"/>
        <v>24444.35</v>
      </c>
      <c r="O20" s="69">
        <f t="shared" si="3"/>
        <v>13968.2</v>
      </c>
      <c r="P20" s="69">
        <f t="shared" si="4"/>
        <v>0</v>
      </c>
      <c r="Q20" s="69">
        <f t="shared" si="5"/>
        <v>0</v>
      </c>
      <c r="R20" s="70">
        <f t="shared" si="6"/>
        <v>0</v>
      </c>
    </row>
    <row r="21" spans="1:18" ht="12.75">
      <c r="A21" s="53" t="str">
        <f t="shared" si="0"/>
        <v>Dic_10</v>
      </c>
      <c r="B21" s="54">
        <v>41364</v>
      </c>
      <c r="C21" s="64">
        <v>5395</v>
      </c>
      <c r="D21" s="65" t="s">
        <v>293</v>
      </c>
      <c r="E21" s="65"/>
      <c r="F21" s="66">
        <f>44765+5896</f>
        <v>50661</v>
      </c>
      <c r="G21" s="58">
        <v>0.42</v>
      </c>
      <c r="H21" s="58">
        <v>0.34</v>
      </c>
      <c r="I21" s="58">
        <v>0.24</v>
      </c>
      <c r="J21" s="58"/>
      <c r="K21" s="58"/>
      <c r="L21" s="67">
        <f t="shared" si="7"/>
        <v>1</v>
      </c>
      <c r="M21" s="68">
        <f t="shared" si="1"/>
        <v>21277.62</v>
      </c>
      <c r="N21" s="69">
        <f t="shared" si="2"/>
        <v>17224.74</v>
      </c>
      <c r="O21" s="69">
        <f t="shared" si="3"/>
        <v>12158.64</v>
      </c>
      <c r="P21" s="69">
        <f t="shared" si="4"/>
        <v>0</v>
      </c>
      <c r="Q21" s="69">
        <f t="shared" si="5"/>
        <v>0</v>
      </c>
      <c r="R21" s="70">
        <f t="shared" si="6"/>
        <v>0</v>
      </c>
    </row>
    <row r="22" spans="1:18" ht="12.75">
      <c r="A22" s="53">
        <f t="shared" si="0"/>
      </c>
      <c r="B22" s="54"/>
      <c r="C22" s="64">
        <v>4150</v>
      </c>
      <c r="D22" s="65" t="s">
        <v>306</v>
      </c>
      <c r="E22" s="65"/>
      <c r="F22" s="69">
        <f>+'[1]PRESUPUESTO A MARZO'!$C$6</f>
        <v>346674</v>
      </c>
      <c r="G22" s="71"/>
      <c r="H22" s="58">
        <v>1</v>
      </c>
      <c r="I22" s="58"/>
      <c r="J22" s="58"/>
      <c r="K22" s="58"/>
      <c r="L22" s="67">
        <f t="shared" si="7"/>
        <v>1</v>
      </c>
      <c r="M22" s="68">
        <f t="shared" si="1"/>
        <v>0</v>
      </c>
      <c r="N22" s="69">
        <f t="shared" si="2"/>
        <v>346674</v>
      </c>
      <c r="O22" s="69">
        <f t="shared" si="3"/>
        <v>0</v>
      </c>
      <c r="P22" s="69">
        <f t="shared" si="4"/>
        <v>0</v>
      </c>
      <c r="Q22" s="69">
        <f t="shared" si="5"/>
        <v>0</v>
      </c>
      <c r="R22" s="70">
        <f t="shared" si="6"/>
        <v>0</v>
      </c>
    </row>
    <row r="23" spans="1:18" ht="12.75">
      <c r="A23" s="53">
        <f t="shared" si="0"/>
      </c>
      <c r="B23" s="54"/>
      <c r="C23" s="64">
        <v>4155</v>
      </c>
      <c r="D23" s="65" t="s">
        <v>307</v>
      </c>
      <c r="E23" s="65"/>
      <c r="F23" s="69">
        <f>+'[1]PRESUPUESTO A MARZO'!$C$7+'[1]PRESUPUESTO A MARZO'!$C$9</f>
        <v>523160</v>
      </c>
      <c r="G23" s="71">
        <v>1</v>
      </c>
      <c r="H23" s="58"/>
      <c r="I23" s="58"/>
      <c r="J23" s="58"/>
      <c r="K23" s="58"/>
      <c r="L23" s="67">
        <f t="shared" si="7"/>
        <v>1</v>
      </c>
      <c r="M23" s="68">
        <f t="shared" si="1"/>
        <v>523160</v>
      </c>
      <c r="N23" s="69">
        <f t="shared" si="2"/>
        <v>0</v>
      </c>
      <c r="O23" s="69">
        <f t="shared" si="3"/>
        <v>0</v>
      </c>
      <c r="P23" s="69">
        <f t="shared" si="4"/>
        <v>0</v>
      </c>
      <c r="Q23" s="69">
        <f t="shared" si="5"/>
        <v>0</v>
      </c>
      <c r="R23" s="70">
        <f t="shared" si="6"/>
        <v>0</v>
      </c>
    </row>
    <row r="24" spans="1:18" ht="12.75">
      <c r="A24" s="53">
        <f t="shared" si="0"/>
      </c>
      <c r="B24" s="54"/>
      <c r="C24" s="64">
        <v>4160</v>
      </c>
      <c r="D24" s="65" t="s">
        <v>308</v>
      </c>
      <c r="E24" s="65"/>
      <c r="F24" s="69">
        <f>+'[1]PRESUPUESTO A MARZO'!$C$8</f>
        <v>61113</v>
      </c>
      <c r="G24" s="71"/>
      <c r="H24" s="58"/>
      <c r="I24" s="58">
        <v>1</v>
      </c>
      <c r="J24" s="58"/>
      <c r="K24" s="58"/>
      <c r="L24" s="67">
        <f t="shared" si="7"/>
        <v>1</v>
      </c>
      <c r="M24" s="68">
        <f t="shared" si="1"/>
        <v>0</v>
      </c>
      <c r="N24" s="69">
        <f t="shared" si="2"/>
        <v>0</v>
      </c>
      <c r="O24" s="69">
        <f t="shared" si="3"/>
        <v>61113</v>
      </c>
      <c r="P24" s="69">
        <f t="shared" si="4"/>
        <v>0</v>
      </c>
      <c r="Q24" s="69">
        <f t="shared" si="5"/>
        <v>0</v>
      </c>
      <c r="R24" s="70">
        <f t="shared" si="6"/>
        <v>0</v>
      </c>
    </row>
    <row r="25" spans="1:18" ht="12.75">
      <c r="A25" s="53">
        <f t="shared" si="0"/>
      </c>
      <c r="B25" s="54"/>
      <c r="C25" s="64"/>
      <c r="D25" s="65"/>
      <c r="E25" s="65"/>
      <c r="F25" s="72"/>
      <c r="G25" s="71"/>
      <c r="H25" s="58"/>
      <c r="I25" s="58"/>
      <c r="J25" s="58"/>
      <c r="K25" s="58"/>
      <c r="L25" s="67">
        <f t="shared" si="7"/>
        <v>0</v>
      </c>
      <c r="M25" s="73">
        <f t="shared" si="1"/>
      </c>
      <c r="N25" s="72">
        <f t="shared" si="2"/>
      </c>
      <c r="O25" s="72">
        <f t="shared" si="3"/>
      </c>
      <c r="P25" s="72">
        <f t="shared" si="4"/>
      </c>
      <c r="Q25" s="72">
        <f t="shared" si="5"/>
      </c>
      <c r="R25" s="74">
        <f t="shared" si="6"/>
        <v>0</v>
      </c>
    </row>
    <row r="26" spans="1:18" ht="12.75">
      <c r="A26" s="53">
        <f t="shared" si="0"/>
      </c>
      <c r="B26" s="75"/>
      <c r="C26" s="76"/>
      <c r="D26" s="65"/>
      <c r="E26" s="65"/>
      <c r="F26" s="72"/>
      <c r="G26" s="71"/>
      <c r="H26" s="58"/>
      <c r="I26" s="58"/>
      <c r="J26" s="58"/>
      <c r="K26" s="58"/>
      <c r="L26" s="67">
        <f t="shared" si="7"/>
        <v>0</v>
      </c>
      <c r="M26" s="73">
        <f t="shared" si="1"/>
      </c>
      <c r="N26" s="72">
        <f t="shared" si="2"/>
      </c>
      <c r="O26" s="72">
        <f t="shared" si="3"/>
      </c>
      <c r="P26" s="72">
        <f t="shared" si="4"/>
      </c>
      <c r="Q26" s="72">
        <f t="shared" si="5"/>
      </c>
      <c r="R26" s="74">
        <f t="shared" si="6"/>
        <v>0</v>
      </c>
    </row>
    <row r="27" spans="1:18" ht="12.75">
      <c r="A27" s="53">
        <f t="shared" si="0"/>
      </c>
      <c r="B27" s="75"/>
      <c r="C27" s="76"/>
      <c r="D27" s="65"/>
      <c r="E27" s="65"/>
      <c r="F27" s="72"/>
      <c r="G27" s="71"/>
      <c r="H27" s="58"/>
      <c r="I27" s="58"/>
      <c r="J27" s="58"/>
      <c r="K27" s="58"/>
      <c r="L27" s="67">
        <f t="shared" si="7"/>
        <v>0</v>
      </c>
      <c r="M27" s="73">
        <f t="shared" si="1"/>
      </c>
      <c r="N27" s="72">
        <f t="shared" si="2"/>
      </c>
      <c r="O27" s="72">
        <f t="shared" si="3"/>
      </c>
      <c r="P27" s="72">
        <f t="shared" si="4"/>
      </c>
      <c r="Q27" s="72">
        <f t="shared" si="5"/>
      </c>
      <c r="R27" s="74">
        <f t="shared" si="6"/>
        <v>0</v>
      </c>
    </row>
    <row r="28" spans="1:18" ht="12.75">
      <c r="A28" s="53">
        <f t="shared" si="0"/>
      </c>
      <c r="B28" s="75"/>
      <c r="C28" s="76"/>
      <c r="D28" s="65"/>
      <c r="E28" s="65"/>
      <c r="F28" s="72"/>
      <c r="G28" s="71"/>
      <c r="H28" s="58"/>
      <c r="I28" s="58"/>
      <c r="J28" s="58"/>
      <c r="K28" s="58"/>
      <c r="L28" s="67">
        <f t="shared" si="7"/>
        <v>0</v>
      </c>
      <c r="M28" s="73">
        <f t="shared" si="1"/>
      </c>
      <c r="N28" s="72">
        <f t="shared" si="2"/>
      </c>
      <c r="O28" s="72">
        <f t="shared" si="3"/>
      </c>
      <c r="P28" s="72">
        <f t="shared" si="4"/>
      </c>
      <c r="Q28" s="72">
        <f t="shared" si="5"/>
      </c>
      <c r="R28" s="74">
        <f t="shared" si="6"/>
        <v>0</v>
      </c>
    </row>
    <row r="29" spans="1:18" ht="12.75">
      <c r="A29" s="53">
        <f t="shared" si="0"/>
      </c>
      <c r="B29" s="75"/>
      <c r="C29" s="76"/>
      <c r="D29" s="65"/>
      <c r="E29" s="65"/>
      <c r="F29" s="72"/>
      <c r="G29" s="71"/>
      <c r="H29" s="58"/>
      <c r="I29" s="58"/>
      <c r="J29" s="58"/>
      <c r="K29" s="58"/>
      <c r="L29" s="67">
        <f t="shared" si="7"/>
        <v>0</v>
      </c>
      <c r="M29" s="73">
        <f t="shared" si="1"/>
      </c>
      <c r="N29" s="72">
        <f t="shared" si="2"/>
      </c>
      <c r="O29" s="72">
        <f t="shared" si="3"/>
      </c>
      <c r="P29" s="72">
        <f t="shared" si="4"/>
      </c>
      <c r="Q29" s="72">
        <f t="shared" si="5"/>
      </c>
      <c r="R29" s="74">
        <f t="shared" si="6"/>
        <v>0</v>
      </c>
    </row>
    <row r="30" spans="1:18" ht="12.75">
      <c r="A30" s="53">
        <f t="shared" si="0"/>
      </c>
      <c r="B30" s="75"/>
      <c r="C30" s="76"/>
      <c r="D30" s="65"/>
      <c r="E30" s="77"/>
      <c r="F30" s="72"/>
      <c r="G30" s="71"/>
      <c r="H30" s="58"/>
      <c r="I30" s="58"/>
      <c r="J30" s="58"/>
      <c r="K30" s="58"/>
      <c r="L30" s="67">
        <f t="shared" si="7"/>
        <v>0</v>
      </c>
      <c r="M30" s="73">
        <f t="shared" si="1"/>
      </c>
      <c r="N30" s="72">
        <f t="shared" si="2"/>
      </c>
      <c r="O30" s="72">
        <f t="shared" si="3"/>
      </c>
      <c r="P30" s="72">
        <f t="shared" si="4"/>
      </c>
      <c r="Q30" s="72">
        <f t="shared" si="5"/>
      </c>
      <c r="R30" s="74">
        <f t="shared" si="6"/>
        <v>0</v>
      </c>
    </row>
    <row r="31" spans="1:18" ht="12.75">
      <c r="A31" s="53">
        <f t="shared" si="0"/>
      </c>
      <c r="B31" s="75"/>
      <c r="C31" s="76"/>
      <c r="D31" s="65"/>
      <c r="E31" s="65"/>
      <c r="F31" s="72"/>
      <c r="G31" s="71"/>
      <c r="H31" s="58"/>
      <c r="I31" s="58"/>
      <c r="J31" s="58"/>
      <c r="K31" s="58"/>
      <c r="L31" s="67">
        <f t="shared" si="7"/>
        <v>0</v>
      </c>
      <c r="M31" s="73">
        <f t="shared" si="1"/>
      </c>
      <c r="N31" s="72">
        <f t="shared" si="2"/>
      </c>
      <c r="O31" s="72">
        <f t="shared" si="3"/>
      </c>
      <c r="P31" s="72">
        <f t="shared" si="4"/>
      </c>
      <c r="Q31" s="72">
        <f t="shared" si="5"/>
      </c>
      <c r="R31" s="74">
        <f t="shared" si="6"/>
        <v>0</v>
      </c>
    </row>
    <row r="32" spans="1:18" ht="12.75">
      <c r="A32" s="53">
        <f t="shared" si="0"/>
      </c>
      <c r="B32" s="75"/>
      <c r="C32" s="76"/>
      <c r="D32" s="65"/>
      <c r="E32" s="65"/>
      <c r="F32" s="72"/>
      <c r="G32" s="71"/>
      <c r="H32" s="58"/>
      <c r="I32" s="58"/>
      <c r="J32" s="58"/>
      <c r="K32" s="58"/>
      <c r="L32" s="67">
        <f t="shared" si="7"/>
        <v>0</v>
      </c>
      <c r="M32" s="73">
        <f t="shared" si="1"/>
      </c>
      <c r="N32" s="72">
        <f t="shared" si="2"/>
      </c>
      <c r="O32" s="72">
        <f t="shared" si="3"/>
      </c>
      <c r="P32" s="72">
        <f t="shared" si="4"/>
      </c>
      <c r="Q32" s="72">
        <f t="shared" si="5"/>
      </c>
      <c r="R32" s="74">
        <f t="shared" si="6"/>
        <v>0</v>
      </c>
    </row>
    <row r="33" spans="1:18" ht="12.75">
      <c r="A33" s="53">
        <f t="shared" si="0"/>
      </c>
      <c r="B33" s="75"/>
      <c r="C33" s="76"/>
      <c r="D33" s="65"/>
      <c r="E33" s="65"/>
      <c r="F33" s="72"/>
      <c r="G33" s="71"/>
      <c r="H33" s="58"/>
      <c r="I33" s="58"/>
      <c r="J33" s="58"/>
      <c r="K33" s="58"/>
      <c r="L33" s="67">
        <f t="shared" si="7"/>
        <v>0</v>
      </c>
      <c r="M33" s="73">
        <f t="shared" si="1"/>
      </c>
      <c r="N33" s="72">
        <f t="shared" si="2"/>
      </c>
      <c r="O33" s="72">
        <f t="shared" si="3"/>
      </c>
      <c r="P33" s="72">
        <f t="shared" si="4"/>
      </c>
      <c r="Q33" s="72">
        <f t="shared" si="5"/>
      </c>
      <c r="R33" s="74">
        <f t="shared" si="6"/>
        <v>0</v>
      </c>
    </row>
    <row r="34" spans="1:18" ht="12.75">
      <c r="A34" s="53">
        <f t="shared" si="0"/>
      </c>
      <c r="B34" s="75"/>
      <c r="C34" s="76"/>
      <c r="D34" s="65"/>
      <c r="E34" s="65"/>
      <c r="F34" s="72"/>
      <c r="G34" s="71"/>
      <c r="H34" s="58"/>
      <c r="I34" s="58"/>
      <c r="J34" s="58"/>
      <c r="K34" s="58"/>
      <c r="L34" s="67">
        <f t="shared" si="7"/>
        <v>0</v>
      </c>
      <c r="M34" s="73">
        <f t="shared" si="1"/>
      </c>
      <c r="N34" s="72">
        <f t="shared" si="2"/>
      </c>
      <c r="O34" s="72">
        <f t="shared" si="3"/>
      </c>
      <c r="P34" s="72">
        <f t="shared" si="4"/>
      </c>
      <c r="Q34" s="72">
        <f t="shared" si="5"/>
      </c>
      <c r="R34" s="74">
        <f t="shared" si="6"/>
        <v>0</v>
      </c>
    </row>
    <row r="35" spans="1:18" ht="12.75">
      <c r="A35" s="53">
        <f t="shared" si="0"/>
      </c>
      <c r="B35" s="75"/>
      <c r="C35" s="76"/>
      <c r="D35" s="65"/>
      <c r="E35" s="65"/>
      <c r="F35" s="72"/>
      <c r="G35" s="71"/>
      <c r="H35" s="58"/>
      <c r="I35" s="58"/>
      <c r="J35" s="58"/>
      <c r="K35" s="58"/>
      <c r="L35" s="67">
        <f t="shared" si="7"/>
        <v>0</v>
      </c>
      <c r="M35" s="73">
        <f t="shared" si="1"/>
      </c>
      <c r="N35" s="72">
        <f t="shared" si="2"/>
      </c>
      <c r="O35" s="72">
        <f t="shared" si="3"/>
      </c>
      <c r="P35" s="72">
        <f t="shared" si="4"/>
      </c>
      <c r="Q35" s="72">
        <f t="shared" si="5"/>
      </c>
      <c r="R35" s="74">
        <f t="shared" si="6"/>
        <v>0</v>
      </c>
    </row>
    <row r="36" spans="1:18" ht="12.75">
      <c r="A36" s="53">
        <f t="shared" si="0"/>
      </c>
      <c r="B36" s="75"/>
      <c r="C36" s="76"/>
      <c r="D36" s="65"/>
      <c r="E36" s="65"/>
      <c r="F36" s="72"/>
      <c r="G36" s="71"/>
      <c r="H36" s="58"/>
      <c r="I36" s="58"/>
      <c r="J36" s="58"/>
      <c r="K36" s="58"/>
      <c r="L36" s="67">
        <f t="shared" si="7"/>
        <v>0</v>
      </c>
      <c r="M36" s="73">
        <f t="shared" si="1"/>
      </c>
      <c r="N36" s="72">
        <f t="shared" si="2"/>
      </c>
      <c r="O36" s="72">
        <f t="shared" si="3"/>
      </c>
      <c r="P36" s="72">
        <f t="shared" si="4"/>
      </c>
      <c r="Q36" s="72">
        <f t="shared" si="5"/>
      </c>
      <c r="R36" s="74">
        <f t="shared" si="6"/>
        <v>0</v>
      </c>
    </row>
    <row r="37" spans="1:18" ht="12.75">
      <c r="A37" s="53">
        <f t="shared" si="0"/>
      </c>
      <c r="B37" s="75"/>
      <c r="C37" s="76"/>
      <c r="D37" s="65"/>
      <c r="E37" s="65"/>
      <c r="F37" s="72"/>
      <c r="G37" s="71"/>
      <c r="H37" s="58"/>
      <c r="I37" s="58"/>
      <c r="J37" s="58"/>
      <c r="K37" s="58"/>
      <c r="L37" s="67">
        <f t="shared" si="7"/>
        <v>0</v>
      </c>
      <c r="M37" s="73">
        <f t="shared" si="1"/>
      </c>
      <c r="N37" s="72">
        <f t="shared" si="2"/>
      </c>
      <c r="O37" s="72">
        <f t="shared" si="3"/>
      </c>
      <c r="P37" s="72">
        <f t="shared" si="4"/>
      </c>
      <c r="Q37" s="72">
        <f t="shared" si="5"/>
      </c>
      <c r="R37" s="74">
        <f t="shared" si="6"/>
        <v>0</v>
      </c>
    </row>
    <row r="38" spans="1:18" ht="12.75">
      <c r="A38" s="53">
        <f t="shared" si="0"/>
      </c>
      <c r="B38" s="75"/>
      <c r="C38" s="76"/>
      <c r="D38" s="65"/>
      <c r="E38" s="65"/>
      <c r="F38" s="72"/>
      <c r="G38" s="71"/>
      <c r="H38" s="58"/>
      <c r="I38" s="58"/>
      <c r="J38" s="58"/>
      <c r="K38" s="58"/>
      <c r="L38" s="67">
        <f t="shared" si="7"/>
        <v>0</v>
      </c>
      <c r="M38" s="73">
        <f t="shared" si="1"/>
      </c>
      <c r="N38" s="72">
        <f t="shared" si="2"/>
      </c>
      <c r="O38" s="72">
        <f t="shared" si="3"/>
      </c>
      <c r="P38" s="72">
        <f t="shared" si="4"/>
      </c>
      <c r="Q38" s="72">
        <f t="shared" si="5"/>
      </c>
      <c r="R38" s="74">
        <f t="shared" si="6"/>
        <v>0</v>
      </c>
    </row>
    <row r="39" spans="1:18" ht="12.75">
      <c r="A39" s="53">
        <f t="shared" si="0"/>
      </c>
      <c r="B39" s="75"/>
      <c r="C39" s="76"/>
      <c r="D39" s="65"/>
      <c r="E39" s="65"/>
      <c r="F39" s="72"/>
      <c r="G39" s="71"/>
      <c r="H39" s="58"/>
      <c r="I39" s="58"/>
      <c r="J39" s="58"/>
      <c r="K39" s="58"/>
      <c r="L39" s="67">
        <f t="shared" si="7"/>
        <v>0</v>
      </c>
      <c r="M39" s="73">
        <f t="shared" si="1"/>
      </c>
      <c r="N39" s="72">
        <f t="shared" si="2"/>
      </c>
      <c r="O39" s="72">
        <f t="shared" si="3"/>
      </c>
      <c r="P39" s="72">
        <f t="shared" si="4"/>
      </c>
      <c r="Q39" s="72">
        <f t="shared" si="5"/>
      </c>
      <c r="R39" s="74">
        <f t="shared" si="6"/>
        <v>0</v>
      </c>
    </row>
    <row r="40" spans="1:18" ht="12.75">
      <c r="A40" s="53">
        <f t="shared" si="0"/>
      </c>
      <c r="B40" s="75"/>
      <c r="C40" s="76"/>
      <c r="D40" s="65"/>
      <c r="E40" s="65"/>
      <c r="F40" s="72"/>
      <c r="G40" s="71"/>
      <c r="H40" s="58"/>
      <c r="I40" s="58"/>
      <c r="J40" s="58"/>
      <c r="K40" s="58"/>
      <c r="L40" s="67">
        <f t="shared" si="7"/>
        <v>0</v>
      </c>
      <c r="M40" s="73">
        <f t="shared" si="1"/>
      </c>
      <c r="N40" s="72">
        <f t="shared" si="2"/>
      </c>
      <c r="O40" s="72">
        <f t="shared" si="3"/>
      </c>
      <c r="P40" s="72">
        <f t="shared" si="4"/>
      </c>
      <c r="Q40" s="72">
        <f t="shared" si="5"/>
      </c>
      <c r="R40" s="74">
        <f t="shared" si="6"/>
        <v>0</v>
      </c>
    </row>
    <row r="41" spans="1:18" ht="12.75">
      <c r="A41" s="53">
        <f t="shared" si="0"/>
      </c>
      <c r="B41" s="75"/>
      <c r="C41" s="76"/>
      <c r="D41" s="65"/>
      <c r="E41" s="65"/>
      <c r="F41" s="72"/>
      <c r="G41" s="71"/>
      <c r="H41" s="58"/>
      <c r="I41" s="58"/>
      <c r="J41" s="58"/>
      <c r="K41" s="58"/>
      <c r="L41" s="67">
        <f t="shared" si="7"/>
        <v>0</v>
      </c>
      <c r="M41" s="73">
        <f t="shared" si="1"/>
      </c>
      <c r="N41" s="72">
        <f t="shared" si="2"/>
      </c>
      <c r="O41" s="72">
        <f t="shared" si="3"/>
      </c>
      <c r="P41" s="72">
        <f t="shared" si="4"/>
      </c>
      <c r="Q41" s="72">
        <f t="shared" si="5"/>
      </c>
      <c r="R41" s="74">
        <f t="shared" si="6"/>
        <v>0</v>
      </c>
    </row>
    <row r="42" spans="1:18" ht="12.75">
      <c r="A42" s="53">
        <f t="shared" si="0"/>
      </c>
      <c r="B42" s="75"/>
      <c r="C42" s="76"/>
      <c r="D42" s="65"/>
      <c r="E42" s="65"/>
      <c r="F42" s="72"/>
      <c r="G42" s="71"/>
      <c r="H42" s="58"/>
      <c r="I42" s="58"/>
      <c r="J42" s="58"/>
      <c r="K42" s="58"/>
      <c r="L42" s="67">
        <f t="shared" si="7"/>
        <v>0</v>
      </c>
      <c r="M42" s="73">
        <f t="shared" si="1"/>
      </c>
      <c r="N42" s="72">
        <f t="shared" si="2"/>
      </c>
      <c r="O42" s="72">
        <f t="shared" si="3"/>
      </c>
      <c r="P42" s="72">
        <f t="shared" si="4"/>
      </c>
      <c r="Q42" s="72">
        <f t="shared" si="5"/>
      </c>
      <c r="R42" s="74">
        <f t="shared" si="6"/>
        <v>0</v>
      </c>
    </row>
    <row r="43" spans="1:18" ht="12.75">
      <c r="A43" s="53">
        <f t="shared" si="0"/>
      </c>
      <c r="B43" s="75"/>
      <c r="C43" s="76"/>
      <c r="D43" s="65"/>
      <c r="E43" s="65"/>
      <c r="F43" s="72"/>
      <c r="G43" s="71"/>
      <c r="H43" s="58"/>
      <c r="I43" s="58"/>
      <c r="J43" s="58"/>
      <c r="K43" s="58"/>
      <c r="L43" s="67">
        <f t="shared" si="7"/>
        <v>0</v>
      </c>
      <c r="M43" s="73">
        <f t="shared" si="1"/>
      </c>
      <c r="N43" s="72">
        <f t="shared" si="2"/>
      </c>
      <c r="O43" s="72">
        <f t="shared" si="3"/>
      </c>
      <c r="P43" s="72">
        <f t="shared" si="4"/>
      </c>
      <c r="Q43" s="72">
        <f t="shared" si="5"/>
      </c>
      <c r="R43" s="74">
        <f t="shared" si="6"/>
        <v>0</v>
      </c>
    </row>
    <row r="44" spans="1:18" ht="12.75">
      <c r="A44" s="53">
        <f t="shared" si="0"/>
      </c>
      <c r="B44" s="75"/>
      <c r="C44" s="76"/>
      <c r="D44" s="65"/>
      <c r="E44" s="65"/>
      <c r="F44" s="72"/>
      <c r="G44" s="71"/>
      <c r="H44" s="58"/>
      <c r="I44" s="58"/>
      <c r="J44" s="58"/>
      <c r="K44" s="58"/>
      <c r="L44" s="67">
        <f t="shared" si="7"/>
        <v>0</v>
      </c>
      <c r="M44" s="73">
        <f t="shared" si="1"/>
      </c>
      <c r="N44" s="72">
        <f t="shared" si="2"/>
      </c>
      <c r="O44" s="72">
        <f t="shared" si="3"/>
      </c>
      <c r="P44" s="72">
        <f t="shared" si="4"/>
      </c>
      <c r="Q44" s="72">
        <f t="shared" si="5"/>
      </c>
      <c r="R44" s="74">
        <f t="shared" si="6"/>
        <v>0</v>
      </c>
    </row>
    <row r="45" spans="1:18" ht="12.75">
      <c r="A45" s="53">
        <f t="shared" si="0"/>
      </c>
      <c r="B45" s="75"/>
      <c r="C45" s="76"/>
      <c r="D45" s="65"/>
      <c r="E45" s="65"/>
      <c r="F45" s="72"/>
      <c r="G45" s="71"/>
      <c r="H45" s="58"/>
      <c r="I45" s="58"/>
      <c r="J45" s="58"/>
      <c r="K45" s="58"/>
      <c r="L45" s="67">
        <f t="shared" si="7"/>
        <v>0</v>
      </c>
      <c r="M45" s="73">
        <f t="shared" si="1"/>
      </c>
      <c r="N45" s="72">
        <f t="shared" si="2"/>
      </c>
      <c r="O45" s="72">
        <f t="shared" si="3"/>
      </c>
      <c r="P45" s="72">
        <f t="shared" si="4"/>
      </c>
      <c r="Q45" s="72">
        <f t="shared" si="5"/>
      </c>
      <c r="R45" s="74">
        <f t="shared" si="6"/>
        <v>0</v>
      </c>
    </row>
    <row r="46" spans="1:18" ht="12.75">
      <c r="A46" s="53">
        <f t="shared" si="0"/>
      </c>
      <c r="B46" s="75"/>
      <c r="C46" s="76"/>
      <c r="D46" s="65"/>
      <c r="E46" s="65"/>
      <c r="F46" s="72"/>
      <c r="G46" s="71"/>
      <c r="H46" s="58"/>
      <c r="I46" s="58"/>
      <c r="J46" s="58"/>
      <c r="K46" s="58"/>
      <c r="L46" s="67">
        <f t="shared" si="7"/>
        <v>0</v>
      </c>
      <c r="M46" s="73">
        <f t="shared" si="1"/>
      </c>
      <c r="N46" s="72">
        <f t="shared" si="2"/>
      </c>
      <c r="O46" s="72">
        <f t="shared" si="3"/>
      </c>
      <c r="P46" s="72">
        <f t="shared" si="4"/>
      </c>
      <c r="Q46" s="72">
        <f t="shared" si="5"/>
      </c>
      <c r="R46" s="74">
        <f t="shared" si="6"/>
        <v>0</v>
      </c>
    </row>
    <row r="47" spans="1:18" ht="12.75">
      <c r="A47" s="53">
        <f t="shared" si="0"/>
      </c>
      <c r="B47" s="75"/>
      <c r="C47" s="76"/>
      <c r="D47" s="65"/>
      <c r="E47" s="65"/>
      <c r="F47" s="72"/>
      <c r="G47" s="71"/>
      <c r="H47" s="58"/>
      <c r="I47" s="58"/>
      <c r="J47" s="58"/>
      <c r="K47" s="58"/>
      <c r="L47" s="67">
        <f t="shared" si="7"/>
        <v>0</v>
      </c>
      <c r="M47" s="73">
        <f t="shared" si="1"/>
      </c>
      <c r="N47" s="72">
        <f t="shared" si="2"/>
      </c>
      <c r="O47" s="72">
        <f t="shared" si="3"/>
      </c>
      <c r="P47" s="72">
        <f t="shared" si="4"/>
      </c>
      <c r="Q47" s="72">
        <f t="shared" si="5"/>
      </c>
      <c r="R47" s="74">
        <f t="shared" si="6"/>
        <v>0</v>
      </c>
    </row>
    <row r="48" spans="1:18" ht="12.75">
      <c r="A48" s="53">
        <f t="shared" si="0"/>
      </c>
      <c r="B48" s="75"/>
      <c r="C48" s="76"/>
      <c r="D48" s="65"/>
      <c r="E48" s="65"/>
      <c r="F48" s="72"/>
      <c r="G48" s="71"/>
      <c r="H48" s="58"/>
      <c r="I48" s="58"/>
      <c r="J48" s="58"/>
      <c r="K48" s="58"/>
      <c r="L48" s="67">
        <f t="shared" si="7"/>
        <v>0</v>
      </c>
      <c r="M48" s="73">
        <f t="shared" si="1"/>
      </c>
      <c r="N48" s="72">
        <f t="shared" si="2"/>
      </c>
      <c r="O48" s="72">
        <f t="shared" si="3"/>
      </c>
      <c r="P48" s="72">
        <f t="shared" si="4"/>
      </c>
      <c r="Q48" s="72">
        <f t="shared" si="5"/>
      </c>
      <c r="R48" s="74">
        <f t="shared" si="6"/>
        <v>0</v>
      </c>
    </row>
    <row r="49" spans="1:18" ht="12.75">
      <c r="A49" s="53">
        <f t="shared" si="0"/>
      </c>
      <c r="B49" s="75"/>
      <c r="C49" s="76"/>
      <c r="D49" s="65"/>
      <c r="E49" s="65"/>
      <c r="F49" s="72"/>
      <c r="G49" s="71"/>
      <c r="H49" s="58"/>
      <c r="I49" s="58"/>
      <c r="J49" s="58"/>
      <c r="K49" s="58"/>
      <c r="L49" s="67">
        <f t="shared" si="7"/>
        <v>0</v>
      </c>
      <c r="M49" s="73">
        <f t="shared" si="1"/>
      </c>
      <c r="N49" s="72">
        <f t="shared" si="2"/>
      </c>
      <c r="O49" s="72">
        <f t="shared" si="3"/>
      </c>
      <c r="P49" s="72">
        <f t="shared" si="4"/>
      </c>
      <c r="Q49" s="72">
        <f t="shared" si="5"/>
      </c>
      <c r="R49" s="74">
        <f t="shared" si="6"/>
        <v>0</v>
      </c>
    </row>
    <row r="50" spans="1:18" ht="12.75">
      <c r="A50" s="53">
        <f t="shared" si="0"/>
      </c>
      <c r="B50" s="75"/>
      <c r="C50" s="76"/>
      <c r="D50" s="65"/>
      <c r="E50" s="65"/>
      <c r="F50" s="72"/>
      <c r="G50" s="71"/>
      <c r="H50" s="58"/>
      <c r="I50" s="58"/>
      <c r="J50" s="58"/>
      <c r="K50" s="58"/>
      <c r="L50" s="67">
        <f t="shared" si="7"/>
        <v>0</v>
      </c>
      <c r="M50" s="73">
        <f t="shared" si="1"/>
      </c>
      <c r="N50" s="72">
        <f t="shared" si="2"/>
      </c>
      <c r="O50" s="72">
        <f t="shared" si="3"/>
      </c>
      <c r="P50" s="72">
        <f t="shared" si="4"/>
      </c>
      <c r="Q50" s="72">
        <f t="shared" si="5"/>
      </c>
      <c r="R50" s="74">
        <f t="shared" si="6"/>
        <v>0</v>
      </c>
    </row>
    <row r="51" spans="1:18" ht="12.75">
      <c r="A51" s="53">
        <f t="shared" si="0"/>
      </c>
      <c r="B51" s="75"/>
      <c r="C51" s="76"/>
      <c r="D51" s="65"/>
      <c r="E51" s="65"/>
      <c r="F51" s="72"/>
      <c r="G51" s="71"/>
      <c r="H51" s="58"/>
      <c r="I51" s="58"/>
      <c r="J51" s="58"/>
      <c r="K51" s="58"/>
      <c r="L51" s="67">
        <f t="shared" si="7"/>
        <v>0</v>
      </c>
      <c r="M51" s="73">
        <f t="shared" si="1"/>
      </c>
      <c r="N51" s="72">
        <f t="shared" si="2"/>
      </c>
      <c r="O51" s="72">
        <f t="shared" si="3"/>
      </c>
      <c r="P51" s="72">
        <f t="shared" si="4"/>
      </c>
      <c r="Q51" s="72">
        <f t="shared" si="5"/>
      </c>
      <c r="R51" s="74">
        <f t="shared" si="6"/>
        <v>0</v>
      </c>
    </row>
    <row r="52" spans="1:18" ht="12.75">
      <c r="A52" s="53">
        <f t="shared" si="0"/>
      </c>
      <c r="B52" s="75"/>
      <c r="C52" s="76"/>
      <c r="D52" s="65"/>
      <c r="E52" s="65"/>
      <c r="F52" s="72"/>
      <c r="G52" s="71"/>
      <c r="H52" s="58"/>
      <c r="I52" s="58"/>
      <c r="J52" s="58"/>
      <c r="K52" s="58"/>
      <c r="L52" s="67">
        <f t="shared" si="7"/>
        <v>0</v>
      </c>
      <c r="M52" s="73">
        <f t="shared" si="1"/>
      </c>
      <c r="N52" s="72">
        <f t="shared" si="2"/>
      </c>
      <c r="O52" s="72">
        <f t="shared" si="3"/>
      </c>
      <c r="P52" s="72">
        <f t="shared" si="4"/>
      </c>
      <c r="Q52" s="72">
        <f t="shared" si="5"/>
      </c>
      <c r="R52" s="74">
        <f t="shared" si="6"/>
        <v>0</v>
      </c>
    </row>
    <row r="53" spans="1:18" ht="12.75">
      <c r="A53" s="53">
        <f t="shared" si="0"/>
      </c>
      <c r="B53" s="75"/>
      <c r="C53" s="76"/>
      <c r="D53" s="65"/>
      <c r="E53" s="65"/>
      <c r="F53" s="72"/>
      <c r="G53" s="71"/>
      <c r="H53" s="58"/>
      <c r="I53" s="58"/>
      <c r="J53" s="58"/>
      <c r="K53" s="58"/>
      <c r="L53" s="67">
        <f t="shared" si="7"/>
        <v>0</v>
      </c>
      <c r="M53" s="73">
        <f t="shared" si="1"/>
      </c>
      <c r="N53" s="72">
        <f t="shared" si="2"/>
      </c>
      <c r="O53" s="72">
        <f t="shared" si="3"/>
      </c>
      <c r="P53" s="72">
        <f t="shared" si="4"/>
      </c>
      <c r="Q53" s="72">
        <f t="shared" si="5"/>
      </c>
      <c r="R53" s="74">
        <f t="shared" si="6"/>
        <v>0</v>
      </c>
    </row>
    <row r="54" spans="1:18" ht="12.75">
      <c r="A54" s="53">
        <f t="shared" si="0"/>
      </c>
      <c r="B54" s="75"/>
      <c r="C54" s="76"/>
      <c r="D54" s="65"/>
      <c r="E54" s="65"/>
      <c r="F54" s="72"/>
      <c r="G54" s="71"/>
      <c r="H54" s="58"/>
      <c r="I54" s="58"/>
      <c r="J54" s="58"/>
      <c r="K54" s="58"/>
      <c r="L54" s="67">
        <f t="shared" si="7"/>
        <v>0</v>
      </c>
      <c r="M54" s="73">
        <f t="shared" si="1"/>
      </c>
      <c r="N54" s="72">
        <f t="shared" si="2"/>
      </c>
      <c r="O54" s="72">
        <f t="shared" si="3"/>
      </c>
      <c r="P54" s="72">
        <f t="shared" si="4"/>
      </c>
      <c r="Q54" s="72">
        <f t="shared" si="5"/>
      </c>
      <c r="R54" s="74">
        <f t="shared" si="6"/>
        <v>0</v>
      </c>
    </row>
    <row r="55" spans="1:18" ht="12.75">
      <c r="A55" s="53">
        <f t="shared" si="0"/>
      </c>
      <c r="B55" s="75"/>
      <c r="C55" s="76"/>
      <c r="D55" s="65"/>
      <c r="E55" s="65"/>
      <c r="F55" s="72"/>
      <c r="G55" s="71"/>
      <c r="H55" s="58"/>
      <c r="I55" s="58"/>
      <c r="J55" s="58"/>
      <c r="K55" s="58"/>
      <c r="L55" s="67">
        <f t="shared" si="7"/>
        <v>0</v>
      </c>
      <c r="M55" s="73">
        <f t="shared" si="1"/>
      </c>
      <c r="N55" s="72">
        <f t="shared" si="2"/>
      </c>
      <c r="O55" s="72">
        <f t="shared" si="3"/>
      </c>
      <c r="P55" s="72">
        <f t="shared" si="4"/>
      </c>
      <c r="Q55" s="72">
        <f t="shared" si="5"/>
      </c>
      <c r="R55" s="74">
        <f t="shared" si="6"/>
        <v>0</v>
      </c>
    </row>
    <row r="56" spans="1:18" ht="12.75">
      <c r="A56" s="53">
        <f t="shared" si="0"/>
      </c>
      <c r="B56" s="75"/>
      <c r="C56" s="76"/>
      <c r="D56" s="65"/>
      <c r="E56" s="65"/>
      <c r="F56" s="72"/>
      <c r="G56" s="71"/>
      <c r="H56" s="58"/>
      <c r="I56" s="58"/>
      <c r="J56" s="58"/>
      <c r="K56" s="58"/>
      <c r="L56" s="67">
        <f t="shared" si="7"/>
        <v>0</v>
      </c>
      <c r="M56" s="73">
        <f t="shared" si="1"/>
      </c>
      <c r="N56" s="72">
        <f t="shared" si="2"/>
      </c>
      <c r="O56" s="72">
        <f t="shared" si="3"/>
      </c>
      <c r="P56" s="72">
        <f t="shared" si="4"/>
      </c>
      <c r="Q56" s="72">
        <f t="shared" si="5"/>
      </c>
      <c r="R56" s="74">
        <f t="shared" si="6"/>
        <v>0</v>
      </c>
    </row>
    <row r="57" spans="1:18" ht="12.75">
      <c r="A57" s="53">
        <f t="shared" si="0"/>
      </c>
      <c r="B57" s="75"/>
      <c r="C57" s="76"/>
      <c r="D57" s="65"/>
      <c r="E57" s="65"/>
      <c r="F57" s="72"/>
      <c r="G57" s="71"/>
      <c r="H57" s="58"/>
      <c r="I57" s="58"/>
      <c r="J57" s="58"/>
      <c r="K57" s="58"/>
      <c r="L57" s="67">
        <f t="shared" si="7"/>
        <v>0</v>
      </c>
      <c r="M57" s="73">
        <f t="shared" si="1"/>
      </c>
      <c r="N57" s="72">
        <f t="shared" si="2"/>
      </c>
      <c r="O57" s="72">
        <f t="shared" si="3"/>
      </c>
      <c r="P57" s="72">
        <f t="shared" si="4"/>
      </c>
      <c r="Q57" s="72">
        <f t="shared" si="5"/>
      </c>
      <c r="R57" s="74">
        <f t="shared" si="6"/>
        <v>0</v>
      </c>
    </row>
    <row r="58" spans="1:18" ht="12.75">
      <c r="A58" s="53">
        <f t="shared" si="0"/>
      </c>
      <c r="B58" s="75"/>
      <c r="C58" s="76"/>
      <c r="D58" s="65"/>
      <c r="E58" s="65"/>
      <c r="F58" s="72"/>
      <c r="G58" s="71"/>
      <c r="H58" s="58"/>
      <c r="I58" s="58"/>
      <c r="J58" s="58"/>
      <c r="K58" s="58"/>
      <c r="L58" s="67">
        <f t="shared" si="7"/>
        <v>0</v>
      </c>
      <c r="M58" s="73">
        <f t="shared" si="1"/>
      </c>
      <c r="N58" s="72">
        <f t="shared" si="2"/>
      </c>
      <c r="O58" s="72">
        <f t="shared" si="3"/>
      </c>
      <c r="P58" s="72">
        <f t="shared" si="4"/>
      </c>
      <c r="Q58" s="72">
        <f t="shared" si="5"/>
      </c>
      <c r="R58" s="74">
        <f t="shared" si="6"/>
        <v>0</v>
      </c>
    </row>
    <row r="59" spans="1:18" ht="12.75">
      <c r="A59" s="53">
        <f t="shared" si="0"/>
      </c>
      <c r="B59" s="75"/>
      <c r="C59" s="76"/>
      <c r="D59" s="65"/>
      <c r="E59" s="65"/>
      <c r="F59" s="72"/>
      <c r="G59" s="71"/>
      <c r="H59" s="58"/>
      <c r="I59" s="58"/>
      <c r="J59" s="58"/>
      <c r="K59" s="58"/>
      <c r="L59" s="67">
        <f t="shared" si="7"/>
        <v>0</v>
      </c>
      <c r="M59" s="73">
        <f t="shared" si="1"/>
      </c>
      <c r="N59" s="72">
        <f t="shared" si="2"/>
      </c>
      <c r="O59" s="72">
        <f t="shared" si="3"/>
      </c>
      <c r="P59" s="72">
        <f t="shared" si="4"/>
      </c>
      <c r="Q59" s="72">
        <f t="shared" si="5"/>
      </c>
      <c r="R59" s="74">
        <f t="shared" si="6"/>
        <v>0</v>
      </c>
    </row>
    <row r="60" spans="1:18" ht="12.75">
      <c r="A60" s="53">
        <f t="shared" si="0"/>
      </c>
      <c r="B60" s="75"/>
      <c r="C60" s="76"/>
      <c r="D60" s="65"/>
      <c r="E60" s="65"/>
      <c r="F60" s="72"/>
      <c r="G60" s="71"/>
      <c r="H60" s="58"/>
      <c r="I60" s="58"/>
      <c r="J60" s="58"/>
      <c r="K60" s="58"/>
      <c r="L60" s="67">
        <f t="shared" si="7"/>
        <v>0</v>
      </c>
      <c r="M60" s="73">
        <f t="shared" si="1"/>
      </c>
      <c r="N60" s="72">
        <f t="shared" si="2"/>
      </c>
      <c r="O60" s="72">
        <f t="shared" si="3"/>
      </c>
      <c r="P60" s="72">
        <f t="shared" si="4"/>
      </c>
      <c r="Q60" s="72">
        <f t="shared" si="5"/>
      </c>
      <c r="R60" s="74">
        <f t="shared" si="6"/>
        <v>0</v>
      </c>
    </row>
    <row r="61" spans="1:18" ht="12.75">
      <c r="A61" s="53">
        <f t="shared" si="0"/>
      </c>
      <c r="B61" s="75"/>
      <c r="C61" s="76"/>
      <c r="D61" s="65"/>
      <c r="E61" s="65"/>
      <c r="F61" s="72"/>
      <c r="G61" s="71"/>
      <c r="H61" s="58"/>
      <c r="I61" s="58"/>
      <c r="J61" s="58"/>
      <c r="K61" s="58"/>
      <c r="L61" s="67">
        <f t="shared" si="7"/>
        <v>0</v>
      </c>
      <c r="M61" s="73">
        <f t="shared" si="1"/>
      </c>
      <c r="N61" s="72">
        <f t="shared" si="2"/>
      </c>
      <c r="O61" s="72">
        <f t="shared" si="3"/>
      </c>
      <c r="P61" s="72">
        <f t="shared" si="4"/>
      </c>
      <c r="Q61" s="72">
        <f t="shared" si="5"/>
      </c>
      <c r="R61" s="74">
        <f t="shared" si="6"/>
        <v>0</v>
      </c>
    </row>
    <row r="62" spans="1:18" ht="12.75">
      <c r="A62" s="53">
        <f t="shared" si="0"/>
      </c>
      <c r="B62" s="75"/>
      <c r="C62" s="76"/>
      <c r="D62" s="65"/>
      <c r="E62" s="65"/>
      <c r="F62" s="72"/>
      <c r="G62" s="71"/>
      <c r="H62" s="58"/>
      <c r="I62" s="58"/>
      <c r="J62" s="58"/>
      <c r="K62" s="58"/>
      <c r="L62" s="67">
        <f t="shared" si="7"/>
        <v>0</v>
      </c>
      <c r="M62" s="73">
        <f t="shared" si="1"/>
      </c>
      <c r="N62" s="72">
        <f t="shared" si="2"/>
      </c>
      <c r="O62" s="72">
        <f t="shared" si="3"/>
      </c>
      <c r="P62" s="72">
        <f t="shared" si="4"/>
      </c>
      <c r="Q62" s="72">
        <f t="shared" si="5"/>
      </c>
      <c r="R62" s="74">
        <f t="shared" si="6"/>
        <v>0</v>
      </c>
    </row>
    <row r="63" spans="1:18" ht="12.75">
      <c r="A63" s="53">
        <f t="shared" si="0"/>
      </c>
      <c r="B63" s="75"/>
      <c r="C63" s="76"/>
      <c r="D63" s="65"/>
      <c r="E63" s="65"/>
      <c r="F63" s="72"/>
      <c r="G63" s="71"/>
      <c r="H63" s="58"/>
      <c r="I63" s="58"/>
      <c r="J63" s="58"/>
      <c r="K63" s="58"/>
      <c r="L63" s="67">
        <f t="shared" si="7"/>
        <v>0</v>
      </c>
      <c r="M63" s="73">
        <f t="shared" si="1"/>
      </c>
      <c r="N63" s="72">
        <f t="shared" si="2"/>
      </c>
      <c r="O63" s="72">
        <f t="shared" si="3"/>
      </c>
      <c r="P63" s="72">
        <f t="shared" si="4"/>
      </c>
      <c r="Q63" s="72">
        <f t="shared" si="5"/>
      </c>
      <c r="R63" s="74">
        <f t="shared" si="6"/>
        <v>0</v>
      </c>
    </row>
    <row r="64" spans="1:18" ht="12.75">
      <c r="A64" s="53">
        <f t="shared" si="0"/>
      </c>
      <c r="B64" s="75"/>
      <c r="C64" s="76"/>
      <c r="D64" s="65"/>
      <c r="E64" s="65"/>
      <c r="F64" s="72"/>
      <c r="G64" s="71"/>
      <c r="H64" s="58"/>
      <c r="I64" s="58"/>
      <c r="J64" s="58"/>
      <c r="K64" s="58"/>
      <c r="L64" s="67">
        <f t="shared" si="7"/>
        <v>0</v>
      </c>
      <c r="M64" s="73">
        <f t="shared" si="1"/>
      </c>
      <c r="N64" s="72">
        <f t="shared" si="2"/>
      </c>
      <c r="O64" s="72">
        <f t="shared" si="3"/>
      </c>
      <c r="P64" s="72">
        <f t="shared" si="4"/>
      </c>
      <c r="Q64" s="72">
        <f t="shared" si="5"/>
      </c>
      <c r="R64" s="74">
        <f t="shared" si="6"/>
        <v>0</v>
      </c>
    </row>
    <row r="65" spans="1:18" ht="12.75">
      <c r="A65" s="53">
        <f t="shared" si="0"/>
      </c>
      <c r="B65" s="75"/>
      <c r="C65" s="76"/>
      <c r="D65" s="65"/>
      <c r="E65" s="65"/>
      <c r="F65" s="72"/>
      <c r="G65" s="71"/>
      <c r="H65" s="58"/>
      <c r="I65" s="58"/>
      <c r="J65" s="58"/>
      <c r="K65" s="58"/>
      <c r="L65" s="67">
        <f t="shared" si="7"/>
        <v>0</v>
      </c>
      <c r="M65" s="73">
        <f t="shared" si="1"/>
      </c>
      <c r="N65" s="72">
        <f t="shared" si="2"/>
      </c>
      <c r="O65" s="72">
        <f t="shared" si="3"/>
      </c>
      <c r="P65" s="72">
        <f t="shared" si="4"/>
      </c>
      <c r="Q65" s="72">
        <f t="shared" si="5"/>
      </c>
      <c r="R65" s="74">
        <f t="shared" si="6"/>
        <v>0</v>
      </c>
    </row>
    <row r="66" spans="1:18" ht="12.75">
      <c r="A66" s="53">
        <f t="shared" si="0"/>
      </c>
      <c r="B66" s="75"/>
      <c r="C66" s="76"/>
      <c r="D66" s="65"/>
      <c r="E66" s="65"/>
      <c r="F66" s="72"/>
      <c r="G66" s="71"/>
      <c r="H66" s="58"/>
      <c r="I66" s="58"/>
      <c r="J66" s="58"/>
      <c r="K66" s="58"/>
      <c r="L66" s="67">
        <f t="shared" si="7"/>
        <v>0</v>
      </c>
      <c r="M66" s="73">
        <f t="shared" si="1"/>
      </c>
      <c r="N66" s="72">
        <f t="shared" si="2"/>
      </c>
      <c r="O66" s="72">
        <f t="shared" si="3"/>
      </c>
      <c r="P66" s="72">
        <f t="shared" si="4"/>
      </c>
      <c r="Q66" s="72">
        <f t="shared" si="5"/>
      </c>
      <c r="R66" s="74">
        <f t="shared" si="6"/>
        <v>0</v>
      </c>
    </row>
    <row r="67" spans="1:18" ht="12.75">
      <c r="A67" s="53">
        <f t="shared" si="0"/>
      </c>
      <c r="B67" s="75"/>
      <c r="C67" s="76"/>
      <c r="D67" s="65"/>
      <c r="E67" s="65"/>
      <c r="F67" s="72"/>
      <c r="G67" s="71"/>
      <c r="H67" s="58"/>
      <c r="I67" s="58"/>
      <c r="J67" s="58"/>
      <c r="K67" s="58"/>
      <c r="L67" s="67">
        <f t="shared" si="7"/>
        <v>0</v>
      </c>
      <c r="M67" s="73">
        <f t="shared" si="1"/>
      </c>
      <c r="N67" s="72">
        <f t="shared" si="2"/>
      </c>
      <c r="O67" s="72">
        <f t="shared" si="3"/>
      </c>
      <c r="P67" s="72">
        <f t="shared" si="4"/>
      </c>
      <c r="Q67" s="72">
        <f t="shared" si="5"/>
      </c>
      <c r="R67" s="74">
        <f t="shared" si="6"/>
        <v>0</v>
      </c>
    </row>
    <row r="68" spans="1:18" ht="12.75">
      <c r="A68" s="53">
        <f t="shared" si="0"/>
      </c>
      <c r="B68" s="75"/>
      <c r="C68" s="76"/>
      <c r="D68" s="65"/>
      <c r="E68" s="65"/>
      <c r="F68" s="72"/>
      <c r="G68" s="71"/>
      <c r="H68" s="58"/>
      <c r="I68" s="58"/>
      <c r="J68" s="58"/>
      <c r="K68" s="58"/>
      <c r="L68" s="67">
        <f t="shared" si="7"/>
        <v>0</v>
      </c>
      <c r="M68" s="73">
        <f t="shared" si="1"/>
      </c>
      <c r="N68" s="72">
        <f t="shared" si="2"/>
      </c>
      <c r="O68" s="72">
        <f t="shared" si="3"/>
      </c>
      <c r="P68" s="72">
        <f t="shared" si="4"/>
      </c>
      <c r="Q68" s="72">
        <f t="shared" si="5"/>
      </c>
      <c r="R68" s="74">
        <f t="shared" si="6"/>
        <v>0</v>
      </c>
    </row>
    <row r="69" spans="1:18" ht="12.75">
      <c r="A69" s="53">
        <f t="shared" si="0"/>
      </c>
      <c r="B69" s="75"/>
      <c r="C69" s="76"/>
      <c r="D69" s="65"/>
      <c r="E69" s="65"/>
      <c r="F69" s="72"/>
      <c r="G69" s="71"/>
      <c r="H69" s="58"/>
      <c r="I69" s="58"/>
      <c r="J69" s="58"/>
      <c r="K69" s="58"/>
      <c r="L69" s="67">
        <f t="shared" si="7"/>
        <v>0</v>
      </c>
      <c r="M69" s="73">
        <f t="shared" si="1"/>
      </c>
      <c r="N69" s="72">
        <f t="shared" si="2"/>
      </c>
      <c r="O69" s="72">
        <f t="shared" si="3"/>
      </c>
      <c r="P69" s="72">
        <f t="shared" si="4"/>
      </c>
      <c r="Q69" s="72">
        <f t="shared" si="5"/>
      </c>
      <c r="R69" s="74">
        <f t="shared" si="6"/>
        <v>0</v>
      </c>
    </row>
    <row r="70" spans="1:18" ht="12.75">
      <c r="A70" s="53">
        <f t="shared" si="0"/>
      </c>
      <c r="B70" s="75"/>
      <c r="C70" s="76"/>
      <c r="D70" s="65"/>
      <c r="E70" s="65"/>
      <c r="F70" s="72"/>
      <c r="G70" s="71"/>
      <c r="H70" s="58"/>
      <c r="I70" s="58"/>
      <c r="J70" s="58"/>
      <c r="K70" s="58"/>
      <c r="L70" s="67">
        <f t="shared" si="7"/>
        <v>0</v>
      </c>
      <c r="M70" s="73">
        <f t="shared" si="1"/>
      </c>
      <c r="N70" s="72">
        <f t="shared" si="2"/>
      </c>
      <c r="O70" s="72">
        <f t="shared" si="3"/>
      </c>
      <c r="P70" s="72">
        <f t="shared" si="4"/>
      </c>
      <c r="Q70" s="72">
        <f t="shared" si="5"/>
      </c>
      <c r="R70" s="74">
        <f t="shared" si="6"/>
        <v>0</v>
      </c>
    </row>
    <row r="71" spans="1:18" ht="12.75">
      <c r="A71" s="53">
        <f aca="true" t="shared" si="8" ref="A71:A134">IF(B71="","",VLOOKUP(_XLL.FIN.MES(B71,0),MatrizMeses,2))</f>
      </c>
      <c r="B71" s="75"/>
      <c r="C71" s="76"/>
      <c r="D71" s="65"/>
      <c r="E71" s="65"/>
      <c r="F71" s="72"/>
      <c r="G71" s="71"/>
      <c r="H71" s="58"/>
      <c r="I71" s="58"/>
      <c r="J71" s="58"/>
      <c r="K71" s="58"/>
      <c r="L71" s="67">
        <f t="shared" si="7"/>
        <v>0</v>
      </c>
      <c r="M71" s="73">
        <f aca="true" t="shared" si="9" ref="M71:M134">IF($F71="","",+$F71*G71)</f>
      </c>
      <c r="N71" s="72">
        <f aca="true" t="shared" si="10" ref="N71:N134">IF($F71="","",+$F71*H71)</f>
      </c>
      <c r="O71" s="72">
        <f aca="true" t="shared" si="11" ref="O71:O134">IF($F71="","",+$F71*I71)</f>
      </c>
      <c r="P71" s="72">
        <f aca="true" t="shared" si="12" ref="P71:P134">IF($F71="","",+$F71*J71)</f>
      </c>
      <c r="Q71" s="72">
        <f aca="true" t="shared" si="13" ref="Q71:Q134">IF($F71="","",+$F71*K71)</f>
      </c>
      <c r="R71" s="74">
        <f aca="true" t="shared" si="14" ref="R71:R134">+F71-SUM(M71:Q71)</f>
        <v>0</v>
      </c>
    </row>
    <row r="72" spans="1:18" ht="12.75">
      <c r="A72" s="53">
        <f t="shared" si="8"/>
      </c>
      <c r="B72" s="75"/>
      <c r="C72" s="76"/>
      <c r="D72" s="65"/>
      <c r="E72" s="65"/>
      <c r="F72" s="72"/>
      <c r="G72" s="71"/>
      <c r="H72" s="58"/>
      <c r="I72" s="58"/>
      <c r="J72" s="58"/>
      <c r="K72" s="58"/>
      <c r="L72" s="67">
        <f aca="true" t="shared" si="15" ref="L72:L135">SUM(G72:K72)</f>
        <v>0</v>
      </c>
      <c r="M72" s="73">
        <f t="shared" si="9"/>
      </c>
      <c r="N72" s="72">
        <f t="shared" si="10"/>
      </c>
      <c r="O72" s="72">
        <f t="shared" si="11"/>
      </c>
      <c r="P72" s="72">
        <f t="shared" si="12"/>
      </c>
      <c r="Q72" s="72">
        <f t="shared" si="13"/>
      </c>
      <c r="R72" s="74">
        <f t="shared" si="14"/>
        <v>0</v>
      </c>
    </row>
    <row r="73" spans="1:18" ht="12.75">
      <c r="A73" s="53">
        <f t="shared" si="8"/>
      </c>
      <c r="B73" s="75"/>
      <c r="C73" s="76"/>
      <c r="D73" s="65"/>
      <c r="E73" s="65"/>
      <c r="F73" s="72"/>
      <c r="G73" s="71"/>
      <c r="H73" s="58"/>
      <c r="I73" s="58"/>
      <c r="J73" s="58"/>
      <c r="K73" s="58"/>
      <c r="L73" s="67">
        <f t="shared" si="15"/>
        <v>0</v>
      </c>
      <c r="M73" s="73">
        <f t="shared" si="9"/>
      </c>
      <c r="N73" s="72">
        <f t="shared" si="10"/>
      </c>
      <c r="O73" s="72">
        <f t="shared" si="11"/>
      </c>
      <c r="P73" s="72">
        <f t="shared" si="12"/>
      </c>
      <c r="Q73" s="72">
        <f t="shared" si="13"/>
      </c>
      <c r="R73" s="74">
        <f t="shared" si="14"/>
        <v>0</v>
      </c>
    </row>
    <row r="74" spans="1:18" ht="12.75">
      <c r="A74" s="53">
        <f t="shared" si="8"/>
      </c>
      <c r="B74" s="75"/>
      <c r="C74" s="76"/>
      <c r="D74" s="65"/>
      <c r="E74" s="65"/>
      <c r="F74" s="72"/>
      <c r="G74" s="71"/>
      <c r="H74" s="58"/>
      <c r="I74" s="58"/>
      <c r="J74" s="58"/>
      <c r="K74" s="58"/>
      <c r="L74" s="67">
        <f t="shared" si="15"/>
        <v>0</v>
      </c>
      <c r="M74" s="73">
        <f t="shared" si="9"/>
      </c>
      <c r="N74" s="72">
        <f t="shared" si="10"/>
      </c>
      <c r="O74" s="72">
        <f t="shared" si="11"/>
      </c>
      <c r="P74" s="72">
        <f t="shared" si="12"/>
      </c>
      <c r="Q74" s="72">
        <f t="shared" si="13"/>
      </c>
      <c r="R74" s="74">
        <f t="shared" si="14"/>
        <v>0</v>
      </c>
    </row>
    <row r="75" spans="1:18" ht="12.75">
      <c r="A75" s="53">
        <f t="shared" si="8"/>
      </c>
      <c r="B75" s="75"/>
      <c r="C75" s="76"/>
      <c r="D75" s="65"/>
      <c r="E75" s="65"/>
      <c r="F75" s="72"/>
      <c r="G75" s="71"/>
      <c r="H75" s="58"/>
      <c r="I75" s="58"/>
      <c r="J75" s="58"/>
      <c r="K75" s="58"/>
      <c r="L75" s="67">
        <f t="shared" si="15"/>
        <v>0</v>
      </c>
      <c r="M75" s="73">
        <f t="shared" si="9"/>
      </c>
      <c r="N75" s="72">
        <f t="shared" si="10"/>
      </c>
      <c r="O75" s="72">
        <f t="shared" si="11"/>
      </c>
      <c r="P75" s="72">
        <f t="shared" si="12"/>
      </c>
      <c r="Q75" s="72">
        <f t="shared" si="13"/>
      </c>
      <c r="R75" s="74">
        <f t="shared" si="14"/>
        <v>0</v>
      </c>
    </row>
    <row r="76" spans="1:18" ht="12.75">
      <c r="A76" s="53">
        <f t="shared" si="8"/>
      </c>
      <c r="B76" s="75"/>
      <c r="C76" s="76"/>
      <c r="D76" s="65"/>
      <c r="E76" s="65"/>
      <c r="F76" s="72"/>
      <c r="G76" s="71"/>
      <c r="H76" s="58"/>
      <c r="I76" s="58"/>
      <c r="J76" s="58"/>
      <c r="K76" s="58"/>
      <c r="L76" s="67">
        <f t="shared" si="15"/>
        <v>0</v>
      </c>
      <c r="M76" s="73">
        <f t="shared" si="9"/>
      </c>
      <c r="N76" s="72">
        <f t="shared" si="10"/>
      </c>
      <c r="O76" s="72">
        <f t="shared" si="11"/>
      </c>
      <c r="P76" s="72">
        <f t="shared" si="12"/>
      </c>
      <c r="Q76" s="72">
        <f t="shared" si="13"/>
      </c>
      <c r="R76" s="74">
        <f t="shared" si="14"/>
        <v>0</v>
      </c>
    </row>
    <row r="77" spans="1:18" ht="12.75">
      <c r="A77" s="53">
        <f t="shared" si="8"/>
      </c>
      <c r="B77" s="75"/>
      <c r="C77" s="76"/>
      <c r="D77" s="65"/>
      <c r="E77" s="65"/>
      <c r="F77" s="72"/>
      <c r="G77" s="71"/>
      <c r="H77" s="58"/>
      <c r="I77" s="58"/>
      <c r="J77" s="58"/>
      <c r="K77" s="58"/>
      <c r="L77" s="67">
        <f t="shared" si="15"/>
        <v>0</v>
      </c>
      <c r="M77" s="73">
        <f t="shared" si="9"/>
      </c>
      <c r="N77" s="72">
        <f t="shared" si="10"/>
      </c>
      <c r="O77" s="72">
        <f t="shared" si="11"/>
      </c>
      <c r="P77" s="72">
        <f t="shared" si="12"/>
      </c>
      <c r="Q77" s="72">
        <f t="shared" si="13"/>
      </c>
      <c r="R77" s="74">
        <f t="shared" si="14"/>
        <v>0</v>
      </c>
    </row>
    <row r="78" spans="1:18" ht="12.75">
      <c r="A78" s="53">
        <f t="shared" si="8"/>
      </c>
      <c r="B78" s="75"/>
      <c r="C78" s="76"/>
      <c r="D78" s="65"/>
      <c r="E78" s="65"/>
      <c r="F78" s="72"/>
      <c r="G78" s="71"/>
      <c r="H78" s="58"/>
      <c r="I78" s="58"/>
      <c r="J78" s="58"/>
      <c r="K78" s="58"/>
      <c r="L78" s="67">
        <f t="shared" si="15"/>
        <v>0</v>
      </c>
      <c r="M78" s="73">
        <f t="shared" si="9"/>
      </c>
      <c r="N78" s="72">
        <f t="shared" si="10"/>
      </c>
      <c r="O78" s="72">
        <f t="shared" si="11"/>
      </c>
      <c r="P78" s="72">
        <f t="shared" si="12"/>
      </c>
      <c r="Q78" s="72">
        <f t="shared" si="13"/>
      </c>
      <c r="R78" s="74">
        <f t="shared" si="14"/>
        <v>0</v>
      </c>
    </row>
    <row r="79" spans="1:18" ht="12.75">
      <c r="A79" s="53">
        <f t="shared" si="8"/>
      </c>
      <c r="B79" s="75"/>
      <c r="C79" s="76"/>
      <c r="D79" s="65"/>
      <c r="E79" s="65"/>
      <c r="F79" s="72"/>
      <c r="G79" s="71"/>
      <c r="H79" s="58"/>
      <c r="I79" s="58"/>
      <c r="J79" s="58"/>
      <c r="K79" s="58"/>
      <c r="L79" s="67">
        <f t="shared" si="15"/>
        <v>0</v>
      </c>
      <c r="M79" s="73">
        <f t="shared" si="9"/>
      </c>
      <c r="N79" s="72">
        <f t="shared" si="10"/>
      </c>
      <c r="O79" s="72">
        <f t="shared" si="11"/>
      </c>
      <c r="P79" s="72">
        <f t="shared" si="12"/>
      </c>
      <c r="Q79" s="72">
        <f t="shared" si="13"/>
      </c>
      <c r="R79" s="74">
        <f t="shared" si="14"/>
        <v>0</v>
      </c>
    </row>
    <row r="80" spans="1:18" ht="12.75">
      <c r="A80" s="53">
        <f t="shared" si="8"/>
      </c>
      <c r="B80" s="75"/>
      <c r="C80" s="76"/>
      <c r="D80" s="65"/>
      <c r="E80" s="65"/>
      <c r="F80" s="72"/>
      <c r="G80" s="71"/>
      <c r="H80" s="58"/>
      <c r="I80" s="58"/>
      <c r="J80" s="58"/>
      <c r="K80" s="58"/>
      <c r="L80" s="67">
        <f t="shared" si="15"/>
        <v>0</v>
      </c>
      <c r="M80" s="73">
        <f t="shared" si="9"/>
      </c>
      <c r="N80" s="72">
        <f t="shared" si="10"/>
      </c>
      <c r="O80" s="72">
        <f t="shared" si="11"/>
      </c>
      <c r="P80" s="72">
        <f t="shared" si="12"/>
      </c>
      <c r="Q80" s="72">
        <f t="shared" si="13"/>
      </c>
      <c r="R80" s="74">
        <f t="shared" si="14"/>
        <v>0</v>
      </c>
    </row>
    <row r="81" spans="1:18" ht="12.75">
      <c r="A81" s="53">
        <f t="shared" si="8"/>
      </c>
      <c r="B81" s="75"/>
      <c r="C81" s="76"/>
      <c r="D81" s="65"/>
      <c r="E81" s="65"/>
      <c r="F81" s="72"/>
      <c r="G81" s="71"/>
      <c r="H81" s="58"/>
      <c r="I81" s="58"/>
      <c r="J81" s="58"/>
      <c r="K81" s="58"/>
      <c r="L81" s="67">
        <f t="shared" si="15"/>
        <v>0</v>
      </c>
      <c r="M81" s="73">
        <f t="shared" si="9"/>
      </c>
      <c r="N81" s="72">
        <f t="shared" si="10"/>
      </c>
      <c r="O81" s="72">
        <f t="shared" si="11"/>
      </c>
      <c r="P81" s="72">
        <f t="shared" si="12"/>
      </c>
      <c r="Q81" s="72">
        <f t="shared" si="13"/>
      </c>
      <c r="R81" s="74">
        <f t="shared" si="14"/>
        <v>0</v>
      </c>
    </row>
    <row r="82" spans="1:18" ht="12.75">
      <c r="A82" s="53">
        <f t="shared" si="8"/>
      </c>
      <c r="B82" s="75"/>
      <c r="C82" s="76"/>
      <c r="D82" s="65"/>
      <c r="E82" s="65"/>
      <c r="F82" s="72"/>
      <c r="G82" s="71"/>
      <c r="H82" s="58"/>
      <c r="I82" s="58"/>
      <c r="J82" s="58"/>
      <c r="K82" s="58"/>
      <c r="L82" s="67">
        <f t="shared" si="15"/>
        <v>0</v>
      </c>
      <c r="M82" s="73">
        <f t="shared" si="9"/>
      </c>
      <c r="N82" s="72">
        <f t="shared" si="10"/>
      </c>
      <c r="O82" s="72">
        <f t="shared" si="11"/>
      </c>
      <c r="P82" s="72">
        <f t="shared" si="12"/>
      </c>
      <c r="Q82" s="72">
        <f t="shared" si="13"/>
      </c>
      <c r="R82" s="74">
        <f t="shared" si="14"/>
        <v>0</v>
      </c>
    </row>
    <row r="83" spans="1:18" ht="12.75">
      <c r="A83" s="53">
        <f t="shared" si="8"/>
      </c>
      <c r="B83" s="75"/>
      <c r="C83" s="76"/>
      <c r="D83" s="65"/>
      <c r="E83" s="65"/>
      <c r="F83" s="72"/>
      <c r="G83" s="71"/>
      <c r="H83" s="58"/>
      <c r="I83" s="58"/>
      <c r="J83" s="58"/>
      <c r="K83" s="58"/>
      <c r="L83" s="67">
        <f t="shared" si="15"/>
        <v>0</v>
      </c>
      <c r="M83" s="73">
        <f t="shared" si="9"/>
      </c>
      <c r="N83" s="72">
        <f t="shared" si="10"/>
      </c>
      <c r="O83" s="72">
        <f t="shared" si="11"/>
      </c>
      <c r="P83" s="72">
        <f t="shared" si="12"/>
      </c>
      <c r="Q83" s="72">
        <f t="shared" si="13"/>
      </c>
      <c r="R83" s="74">
        <f t="shared" si="14"/>
        <v>0</v>
      </c>
    </row>
    <row r="84" spans="1:18" ht="12.75">
      <c r="A84" s="53">
        <f t="shared" si="8"/>
      </c>
      <c r="B84" s="75"/>
      <c r="C84" s="76"/>
      <c r="D84" s="65"/>
      <c r="E84" s="65"/>
      <c r="F84" s="72"/>
      <c r="G84" s="71"/>
      <c r="H84" s="58"/>
      <c r="I84" s="58"/>
      <c r="J84" s="58"/>
      <c r="K84" s="58"/>
      <c r="L84" s="67">
        <f t="shared" si="15"/>
        <v>0</v>
      </c>
      <c r="M84" s="73">
        <f t="shared" si="9"/>
      </c>
      <c r="N84" s="72">
        <f t="shared" si="10"/>
      </c>
      <c r="O84" s="72">
        <f t="shared" si="11"/>
      </c>
      <c r="P84" s="72">
        <f t="shared" si="12"/>
      </c>
      <c r="Q84" s="72">
        <f t="shared" si="13"/>
      </c>
      <c r="R84" s="74">
        <f t="shared" si="14"/>
        <v>0</v>
      </c>
    </row>
    <row r="85" spans="1:18" ht="12.75">
      <c r="A85" s="53">
        <f t="shared" si="8"/>
      </c>
      <c r="B85" s="75"/>
      <c r="C85" s="76"/>
      <c r="D85" s="65"/>
      <c r="E85" s="65"/>
      <c r="F85" s="72"/>
      <c r="G85" s="71"/>
      <c r="H85" s="58"/>
      <c r="I85" s="58"/>
      <c r="J85" s="58"/>
      <c r="K85" s="58"/>
      <c r="L85" s="67">
        <f t="shared" si="15"/>
        <v>0</v>
      </c>
      <c r="M85" s="73">
        <f t="shared" si="9"/>
      </c>
      <c r="N85" s="72">
        <f t="shared" si="10"/>
      </c>
      <c r="O85" s="72">
        <f t="shared" si="11"/>
      </c>
      <c r="P85" s="72">
        <f t="shared" si="12"/>
      </c>
      <c r="Q85" s="72">
        <f t="shared" si="13"/>
      </c>
      <c r="R85" s="74">
        <f t="shared" si="14"/>
        <v>0</v>
      </c>
    </row>
    <row r="86" spans="1:18" ht="12.75">
      <c r="A86" s="53">
        <f t="shared" si="8"/>
      </c>
      <c r="B86" s="75"/>
      <c r="C86" s="76"/>
      <c r="D86" s="65"/>
      <c r="E86" s="65"/>
      <c r="F86" s="72"/>
      <c r="G86" s="71"/>
      <c r="H86" s="58"/>
      <c r="I86" s="58"/>
      <c r="J86" s="58"/>
      <c r="K86" s="58"/>
      <c r="L86" s="67">
        <f t="shared" si="15"/>
        <v>0</v>
      </c>
      <c r="M86" s="73">
        <f t="shared" si="9"/>
      </c>
      <c r="N86" s="72">
        <f t="shared" si="10"/>
      </c>
      <c r="O86" s="72">
        <f t="shared" si="11"/>
      </c>
      <c r="P86" s="72">
        <f t="shared" si="12"/>
      </c>
      <c r="Q86" s="72">
        <f t="shared" si="13"/>
      </c>
      <c r="R86" s="74">
        <f t="shared" si="14"/>
        <v>0</v>
      </c>
    </row>
    <row r="87" spans="1:18" ht="12.75">
      <c r="A87" s="53">
        <f t="shared" si="8"/>
      </c>
      <c r="B87" s="75"/>
      <c r="C87" s="76"/>
      <c r="D87" s="65"/>
      <c r="E87" s="65"/>
      <c r="F87" s="72"/>
      <c r="G87" s="71"/>
      <c r="H87" s="58"/>
      <c r="I87" s="58"/>
      <c r="J87" s="58"/>
      <c r="K87" s="58"/>
      <c r="L87" s="67">
        <f t="shared" si="15"/>
        <v>0</v>
      </c>
      <c r="M87" s="73">
        <f t="shared" si="9"/>
      </c>
      <c r="N87" s="72">
        <f t="shared" si="10"/>
      </c>
      <c r="O87" s="72">
        <f t="shared" si="11"/>
      </c>
      <c r="P87" s="72">
        <f t="shared" si="12"/>
      </c>
      <c r="Q87" s="72">
        <f t="shared" si="13"/>
      </c>
      <c r="R87" s="74">
        <f t="shared" si="14"/>
        <v>0</v>
      </c>
    </row>
    <row r="88" spans="1:18" ht="12.75">
      <c r="A88" s="53">
        <f t="shared" si="8"/>
      </c>
      <c r="B88" s="75"/>
      <c r="C88" s="76"/>
      <c r="D88" s="65"/>
      <c r="E88" s="65"/>
      <c r="F88" s="72"/>
      <c r="G88" s="71"/>
      <c r="H88" s="58"/>
      <c r="I88" s="58"/>
      <c r="J88" s="58"/>
      <c r="K88" s="58"/>
      <c r="L88" s="67">
        <f t="shared" si="15"/>
        <v>0</v>
      </c>
      <c r="M88" s="73">
        <f t="shared" si="9"/>
      </c>
      <c r="N88" s="72">
        <f t="shared" si="10"/>
      </c>
      <c r="O88" s="72">
        <f t="shared" si="11"/>
      </c>
      <c r="P88" s="72">
        <f t="shared" si="12"/>
      </c>
      <c r="Q88" s="72">
        <f t="shared" si="13"/>
      </c>
      <c r="R88" s="74">
        <f t="shared" si="14"/>
        <v>0</v>
      </c>
    </row>
    <row r="89" spans="1:18" ht="12.75">
      <c r="A89" s="53">
        <f t="shared" si="8"/>
      </c>
      <c r="B89" s="75"/>
      <c r="C89" s="76"/>
      <c r="D89" s="65"/>
      <c r="E89" s="65"/>
      <c r="F89" s="72"/>
      <c r="G89" s="71"/>
      <c r="H89" s="58"/>
      <c r="I89" s="58"/>
      <c r="J89" s="58"/>
      <c r="K89" s="58"/>
      <c r="L89" s="67">
        <f t="shared" si="15"/>
        <v>0</v>
      </c>
      <c r="M89" s="73">
        <f t="shared" si="9"/>
      </c>
      <c r="N89" s="72">
        <f t="shared" si="10"/>
      </c>
      <c r="O89" s="72">
        <f t="shared" si="11"/>
      </c>
      <c r="P89" s="72">
        <f t="shared" si="12"/>
      </c>
      <c r="Q89" s="72">
        <f t="shared" si="13"/>
      </c>
      <c r="R89" s="74">
        <f t="shared" si="14"/>
        <v>0</v>
      </c>
    </row>
    <row r="90" spans="1:18" ht="12.75">
      <c r="A90" s="53">
        <f t="shared" si="8"/>
      </c>
      <c r="B90" s="75"/>
      <c r="C90" s="76"/>
      <c r="D90" s="65"/>
      <c r="E90" s="65"/>
      <c r="F90" s="72"/>
      <c r="G90" s="71"/>
      <c r="H90" s="58"/>
      <c r="I90" s="58"/>
      <c r="J90" s="58"/>
      <c r="K90" s="58"/>
      <c r="L90" s="67">
        <f t="shared" si="15"/>
        <v>0</v>
      </c>
      <c r="M90" s="73">
        <f t="shared" si="9"/>
      </c>
      <c r="N90" s="72">
        <f t="shared" si="10"/>
      </c>
      <c r="O90" s="72">
        <f t="shared" si="11"/>
      </c>
      <c r="P90" s="72">
        <f t="shared" si="12"/>
      </c>
      <c r="Q90" s="72">
        <f t="shared" si="13"/>
      </c>
      <c r="R90" s="74">
        <f t="shared" si="14"/>
        <v>0</v>
      </c>
    </row>
    <row r="91" spans="1:18" ht="12.75">
      <c r="A91" s="53">
        <f t="shared" si="8"/>
      </c>
      <c r="B91" s="75"/>
      <c r="C91" s="76"/>
      <c r="D91" s="65"/>
      <c r="E91" s="65"/>
      <c r="F91" s="72"/>
      <c r="G91" s="71"/>
      <c r="H91" s="58"/>
      <c r="I91" s="58"/>
      <c r="J91" s="58"/>
      <c r="K91" s="58"/>
      <c r="L91" s="67">
        <f t="shared" si="15"/>
        <v>0</v>
      </c>
      <c r="M91" s="73">
        <f t="shared" si="9"/>
      </c>
      <c r="N91" s="72">
        <f t="shared" si="10"/>
      </c>
      <c r="O91" s="72">
        <f t="shared" si="11"/>
      </c>
      <c r="P91" s="72">
        <f t="shared" si="12"/>
      </c>
      <c r="Q91" s="72">
        <f t="shared" si="13"/>
      </c>
      <c r="R91" s="74">
        <f t="shared" si="14"/>
        <v>0</v>
      </c>
    </row>
    <row r="92" spans="1:18" ht="12.75">
      <c r="A92" s="53">
        <f t="shared" si="8"/>
      </c>
      <c r="B92" s="75"/>
      <c r="C92" s="76"/>
      <c r="D92" s="65"/>
      <c r="E92" s="65"/>
      <c r="F92" s="72"/>
      <c r="G92" s="71"/>
      <c r="H92" s="58"/>
      <c r="I92" s="58"/>
      <c r="J92" s="58"/>
      <c r="K92" s="58"/>
      <c r="L92" s="67">
        <f t="shared" si="15"/>
        <v>0</v>
      </c>
      <c r="M92" s="73">
        <f t="shared" si="9"/>
      </c>
      <c r="N92" s="72">
        <f t="shared" si="10"/>
      </c>
      <c r="O92" s="72">
        <f t="shared" si="11"/>
      </c>
      <c r="P92" s="72">
        <f t="shared" si="12"/>
      </c>
      <c r="Q92" s="72">
        <f t="shared" si="13"/>
      </c>
      <c r="R92" s="74">
        <f t="shared" si="14"/>
        <v>0</v>
      </c>
    </row>
    <row r="93" spans="1:18" ht="12.75">
      <c r="A93" s="53">
        <f t="shared" si="8"/>
      </c>
      <c r="B93" s="75"/>
      <c r="C93" s="76"/>
      <c r="D93" s="65"/>
      <c r="E93" s="65"/>
      <c r="F93" s="72"/>
      <c r="G93" s="71"/>
      <c r="H93" s="58"/>
      <c r="I93" s="58"/>
      <c r="J93" s="58"/>
      <c r="K93" s="58"/>
      <c r="L93" s="67">
        <f t="shared" si="15"/>
        <v>0</v>
      </c>
      <c r="M93" s="73">
        <f t="shared" si="9"/>
      </c>
      <c r="N93" s="72">
        <f t="shared" si="10"/>
      </c>
      <c r="O93" s="72">
        <f t="shared" si="11"/>
      </c>
      <c r="P93" s="72">
        <f t="shared" si="12"/>
      </c>
      <c r="Q93" s="72">
        <f t="shared" si="13"/>
      </c>
      <c r="R93" s="74">
        <f t="shared" si="14"/>
        <v>0</v>
      </c>
    </row>
    <row r="94" spans="1:18" ht="12.75">
      <c r="A94" s="53">
        <f t="shared" si="8"/>
      </c>
      <c r="B94" s="75"/>
      <c r="C94" s="76"/>
      <c r="D94" s="65"/>
      <c r="E94" s="65"/>
      <c r="F94" s="72"/>
      <c r="G94" s="71"/>
      <c r="H94" s="58"/>
      <c r="I94" s="58"/>
      <c r="J94" s="58"/>
      <c r="K94" s="58"/>
      <c r="L94" s="67">
        <f t="shared" si="15"/>
        <v>0</v>
      </c>
      <c r="M94" s="73">
        <f t="shared" si="9"/>
      </c>
      <c r="N94" s="72">
        <f t="shared" si="10"/>
      </c>
      <c r="O94" s="72">
        <f t="shared" si="11"/>
      </c>
      <c r="P94" s="72">
        <f t="shared" si="12"/>
      </c>
      <c r="Q94" s="72">
        <f t="shared" si="13"/>
      </c>
      <c r="R94" s="74">
        <f t="shared" si="14"/>
        <v>0</v>
      </c>
    </row>
    <row r="95" spans="1:18" ht="12.75">
      <c r="A95" s="53">
        <f t="shared" si="8"/>
      </c>
      <c r="B95" s="75"/>
      <c r="C95" s="76"/>
      <c r="D95" s="65"/>
      <c r="E95" s="65"/>
      <c r="F95" s="72"/>
      <c r="G95" s="71"/>
      <c r="H95" s="58"/>
      <c r="I95" s="58"/>
      <c r="J95" s="58"/>
      <c r="K95" s="58"/>
      <c r="L95" s="67">
        <f t="shared" si="15"/>
        <v>0</v>
      </c>
      <c r="M95" s="73">
        <f t="shared" si="9"/>
      </c>
      <c r="N95" s="72">
        <f t="shared" si="10"/>
      </c>
      <c r="O95" s="72">
        <f t="shared" si="11"/>
      </c>
      <c r="P95" s="72">
        <f t="shared" si="12"/>
      </c>
      <c r="Q95" s="72">
        <f t="shared" si="13"/>
      </c>
      <c r="R95" s="74">
        <f t="shared" si="14"/>
        <v>0</v>
      </c>
    </row>
    <row r="96" spans="1:18" ht="12.75">
      <c r="A96" s="53">
        <f t="shared" si="8"/>
      </c>
      <c r="B96" s="75"/>
      <c r="C96" s="76"/>
      <c r="D96" s="65"/>
      <c r="E96" s="65"/>
      <c r="F96" s="72"/>
      <c r="G96" s="71"/>
      <c r="H96" s="58"/>
      <c r="I96" s="58"/>
      <c r="J96" s="58"/>
      <c r="K96" s="58"/>
      <c r="L96" s="67">
        <f t="shared" si="15"/>
        <v>0</v>
      </c>
      <c r="M96" s="73">
        <f t="shared" si="9"/>
      </c>
      <c r="N96" s="72">
        <f t="shared" si="10"/>
      </c>
      <c r="O96" s="72">
        <f t="shared" si="11"/>
      </c>
      <c r="P96" s="72">
        <f t="shared" si="12"/>
      </c>
      <c r="Q96" s="72">
        <f t="shared" si="13"/>
      </c>
      <c r="R96" s="74">
        <f t="shared" si="14"/>
        <v>0</v>
      </c>
    </row>
    <row r="97" spans="1:18" ht="12.75">
      <c r="A97" s="53">
        <f t="shared" si="8"/>
      </c>
      <c r="B97" s="75"/>
      <c r="C97" s="76"/>
      <c r="D97" s="65"/>
      <c r="E97" s="65"/>
      <c r="F97" s="72"/>
      <c r="G97" s="71"/>
      <c r="H97" s="58"/>
      <c r="I97" s="58"/>
      <c r="J97" s="58"/>
      <c r="K97" s="58"/>
      <c r="L97" s="67">
        <f t="shared" si="15"/>
        <v>0</v>
      </c>
      <c r="M97" s="73">
        <f t="shared" si="9"/>
      </c>
      <c r="N97" s="72">
        <f t="shared" si="10"/>
      </c>
      <c r="O97" s="72">
        <f t="shared" si="11"/>
      </c>
      <c r="P97" s="72">
        <f t="shared" si="12"/>
      </c>
      <c r="Q97" s="72">
        <f t="shared" si="13"/>
      </c>
      <c r="R97" s="74">
        <f t="shared" si="14"/>
        <v>0</v>
      </c>
    </row>
    <row r="98" spans="1:18" ht="12.75">
      <c r="A98" s="53">
        <f t="shared" si="8"/>
      </c>
      <c r="B98" s="75"/>
      <c r="C98" s="76"/>
      <c r="D98" s="65"/>
      <c r="E98" s="65"/>
      <c r="F98" s="72"/>
      <c r="G98" s="71"/>
      <c r="H98" s="58"/>
      <c r="I98" s="58"/>
      <c r="J98" s="58"/>
      <c r="K98" s="58"/>
      <c r="L98" s="67">
        <f t="shared" si="15"/>
        <v>0</v>
      </c>
      <c r="M98" s="73">
        <f t="shared" si="9"/>
      </c>
      <c r="N98" s="72">
        <f t="shared" si="10"/>
      </c>
      <c r="O98" s="72">
        <f t="shared" si="11"/>
      </c>
      <c r="P98" s="72">
        <f t="shared" si="12"/>
      </c>
      <c r="Q98" s="72">
        <f t="shared" si="13"/>
      </c>
      <c r="R98" s="74">
        <f t="shared" si="14"/>
        <v>0</v>
      </c>
    </row>
    <row r="99" spans="1:18" ht="12.75">
      <c r="A99" s="53">
        <f t="shared" si="8"/>
      </c>
      <c r="B99" s="75"/>
      <c r="C99" s="76"/>
      <c r="D99" s="65"/>
      <c r="E99" s="65"/>
      <c r="F99" s="72"/>
      <c r="G99" s="71"/>
      <c r="H99" s="58"/>
      <c r="I99" s="58"/>
      <c r="J99" s="58"/>
      <c r="K99" s="58"/>
      <c r="L99" s="67">
        <f t="shared" si="15"/>
        <v>0</v>
      </c>
      <c r="M99" s="73">
        <f t="shared" si="9"/>
      </c>
      <c r="N99" s="72">
        <f t="shared" si="10"/>
      </c>
      <c r="O99" s="72">
        <f t="shared" si="11"/>
      </c>
      <c r="P99" s="72">
        <f t="shared" si="12"/>
      </c>
      <c r="Q99" s="72">
        <f t="shared" si="13"/>
      </c>
      <c r="R99" s="74">
        <f t="shared" si="14"/>
        <v>0</v>
      </c>
    </row>
    <row r="100" spans="1:18" ht="12.75">
      <c r="A100" s="53">
        <f t="shared" si="8"/>
      </c>
      <c r="B100" s="75"/>
      <c r="C100" s="76"/>
      <c r="D100" s="65"/>
      <c r="E100" s="65"/>
      <c r="F100" s="72"/>
      <c r="G100" s="71"/>
      <c r="H100" s="58"/>
      <c r="I100" s="58"/>
      <c r="J100" s="58"/>
      <c r="K100" s="58"/>
      <c r="L100" s="67">
        <f t="shared" si="15"/>
        <v>0</v>
      </c>
      <c r="M100" s="73">
        <f t="shared" si="9"/>
      </c>
      <c r="N100" s="72">
        <f t="shared" si="10"/>
      </c>
      <c r="O100" s="72">
        <f t="shared" si="11"/>
      </c>
      <c r="P100" s="72">
        <f t="shared" si="12"/>
      </c>
      <c r="Q100" s="72">
        <f t="shared" si="13"/>
      </c>
      <c r="R100" s="74">
        <f t="shared" si="14"/>
        <v>0</v>
      </c>
    </row>
    <row r="101" spans="1:18" ht="12.75">
      <c r="A101" s="53">
        <f t="shared" si="8"/>
      </c>
      <c r="B101" s="75"/>
      <c r="C101" s="76"/>
      <c r="D101" s="65"/>
      <c r="E101" s="65"/>
      <c r="F101" s="72"/>
      <c r="G101" s="71"/>
      <c r="H101" s="58"/>
      <c r="I101" s="58"/>
      <c r="J101" s="58"/>
      <c r="K101" s="58"/>
      <c r="L101" s="67">
        <f t="shared" si="15"/>
        <v>0</v>
      </c>
      <c r="M101" s="73">
        <f t="shared" si="9"/>
      </c>
      <c r="N101" s="72">
        <f t="shared" si="10"/>
      </c>
      <c r="O101" s="72">
        <f t="shared" si="11"/>
      </c>
      <c r="P101" s="72">
        <f t="shared" si="12"/>
      </c>
      <c r="Q101" s="72">
        <f t="shared" si="13"/>
      </c>
      <c r="R101" s="74">
        <f t="shared" si="14"/>
        <v>0</v>
      </c>
    </row>
    <row r="102" spans="1:18" ht="12.75">
      <c r="A102" s="53">
        <f t="shared" si="8"/>
      </c>
      <c r="B102" s="75"/>
      <c r="C102" s="76"/>
      <c r="D102" s="65"/>
      <c r="E102" s="65"/>
      <c r="F102" s="72"/>
      <c r="G102" s="71"/>
      <c r="H102" s="58"/>
      <c r="I102" s="58"/>
      <c r="J102" s="58"/>
      <c r="K102" s="58"/>
      <c r="L102" s="67">
        <f t="shared" si="15"/>
        <v>0</v>
      </c>
      <c r="M102" s="73">
        <f t="shared" si="9"/>
      </c>
      <c r="N102" s="72">
        <f t="shared" si="10"/>
      </c>
      <c r="O102" s="72">
        <f t="shared" si="11"/>
      </c>
      <c r="P102" s="72">
        <f t="shared" si="12"/>
      </c>
      <c r="Q102" s="72">
        <f t="shared" si="13"/>
      </c>
      <c r="R102" s="74">
        <f t="shared" si="14"/>
        <v>0</v>
      </c>
    </row>
    <row r="103" spans="1:18" ht="12.75">
      <c r="A103" s="53">
        <f t="shared" si="8"/>
      </c>
      <c r="B103" s="75"/>
      <c r="C103" s="76"/>
      <c r="D103" s="65"/>
      <c r="E103" s="65"/>
      <c r="F103" s="72"/>
      <c r="G103" s="71"/>
      <c r="H103" s="58"/>
      <c r="I103" s="58"/>
      <c r="J103" s="58"/>
      <c r="K103" s="58"/>
      <c r="L103" s="67">
        <f t="shared" si="15"/>
        <v>0</v>
      </c>
      <c r="M103" s="73">
        <f t="shared" si="9"/>
      </c>
      <c r="N103" s="72">
        <f t="shared" si="10"/>
      </c>
      <c r="O103" s="72">
        <f t="shared" si="11"/>
      </c>
      <c r="P103" s="72">
        <f t="shared" si="12"/>
      </c>
      <c r="Q103" s="72">
        <f t="shared" si="13"/>
      </c>
      <c r="R103" s="74">
        <f t="shared" si="14"/>
        <v>0</v>
      </c>
    </row>
    <row r="104" spans="1:18" ht="12.75">
      <c r="A104" s="53">
        <f t="shared" si="8"/>
      </c>
      <c r="B104" s="75"/>
      <c r="C104" s="76"/>
      <c r="D104" s="65"/>
      <c r="E104" s="65"/>
      <c r="F104" s="72"/>
      <c r="G104" s="71"/>
      <c r="H104" s="58"/>
      <c r="I104" s="58"/>
      <c r="J104" s="58"/>
      <c r="K104" s="58"/>
      <c r="L104" s="67">
        <f t="shared" si="15"/>
        <v>0</v>
      </c>
      <c r="M104" s="73">
        <f t="shared" si="9"/>
      </c>
      <c r="N104" s="72">
        <f t="shared" si="10"/>
      </c>
      <c r="O104" s="72">
        <f t="shared" si="11"/>
      </c>
      <c r="P104" s="72">
        <f t="shared" si="12"/>
      </c>
      <c r="Q104" s="72">
        <f t="shared" si="13"/>
      </c>
      <c r="R104" s="74">
        <f t="shared" si="14"/>
        <v>0</v>
      </c>
    </row>
    <row r="105" spans="1:18" ht="12.75">
      <c r="A105" s="53">
        <f t="shared" si="8"/>
      </c>
      <c r="B105" s="75"/>
      <c r="C105" s="76"/>
      <c r="D105" s="65"/>
      <c r="E105" s="65"/>
      <c r="F105" s="72"/>
      <c r="G105" s="71"/>
      <c r="H105" s="58"/>
      <c r="I105" s="58"/>
      <c r="J105" s="58"/>
      <c r="K105" s="58"/>
      <c r="L105" s="67">
        <f t="shared" si="15"/>
        <v>0</v>
      </c>
      <c r="M105" s="73">
        <f t="shared" si="9"/>
      </c>
      <c r="N105" s="72">
        <f t="shared" si="10"/>
      </c>
      <c r="O105" s="72">
        <f t="shared" si="11"/>
      </c>
      <c r="P105" s="72">
        <f t="shared" si="12"/>
      </c>
      <c r="Q105" s="72">
        <f t="shared" si="13"/>
      </c>
      <c r="R105" s="74">
        <f t="shared" si="14"/>
        <v>0</v>
      </c>
    </row>
    <row r="106" spans="1:18" ht="12.75">
      <c r="A106" s="53">
        <f t="shared" si="8"/>
      </c>
      <c r="B106" s="75"/>
      <c r="C106" s="76"/>
      <c r="D106" s="65"/>
      <c r="E106" s="65"/>
      <c r="F106" s="72"/>
      <c r="G106" s="71"/>
      <c r="H106" s="58"/>
      <c r="I106" s="58"/>
      <c r="J106" s="58"/>
      <c r="K106" s="58"/>
      <c r="L106" s="67">
        <f t="shared" si="15"/>
        <v>0</v>
      </c>
      <c r="M106" s="73">
        <f t="shared" si="9"/>
      </c>
      <c r="N106" s="72">
        <f t="shared" si="10"/>
      </c>
      <c r="O106" s="72">
        <f t="shared" si="11"/>
      </c>
      <c r="P106" s="72">
        <f t="shared" si="12"/>
      </c>
      <c r="Q106" s="72">
        <f t="shared" si="13"/>
      </c>
      <c r="R106" s="74">
        <f t="shared" si="14"/>
        <v>0</v>
      </c>
    </row>
    <row r="107" spans="1:18" ht="12.75">
      <c r="A107" s="53">
        <f t="shared" si="8"/>
      </c>
      <c r="B107" s="75"/>
      <c r="C107" s="76"/>
      <c r="D107" s="65"/>
      <c r="E107" s="65"/>
      <c r="F107" s="72"/>
      <c r="G107" s="71"/>
      <c r="H107" s="58"/>
      <c r="I107" s="58"/>
      <c r="J107" s="58"/>
      <c r="K107" s="58"/>
      <c r="L107" s="67">
        <f t="shared" si="15"/>
        <v>0</v>
      </c>
      <c r="M107" s="73">
        <f t="shared" si="9"/>
      </c>
      <c r="N107" s="72">
        <f t="shared" si="10"/>
      </c>
      <c r="O107" s="72">
        <f t="shared" si="11"/>
      </c>
      <c r="P107" s="72">
        <f t="shared" si="12"/>
      </c>
      <c r="Q107" s="72">
        <f t="shared" si="13"/>
      </c>
      <c r="R107" s="74">
        <f t="shared" si="14"/>
        <v>0</v>
      </c>
    </row>
    <row r="108" spans="1:18" ht="12.75">
      <c r="A108" s="53">
        <f t="shared" si="8"/>
      </c>
      <c r="B108" s="75"/>
      <c r="C108" s="76"/>
      <c r="D108" s="65"/>
      <c r="E108" s="65"/>
      <c r="F108" s="72"/>
      <c r="G108" s="71"/>
      <c r="H108" s="58"/>
      <c r="I108" s="58"/>
      <c r="J108" s="58"/>
      <c r="K108" s="58"/>
      <c r="L108" s="67">
        <f t="shared" si="15"/>
        <v>0</v>
      </c>
      <c r="M108" s="73">
        <f t="shared" si="9"/>
      </c>
      <c r="N108" s="72">
        <f t="shared" si="10"/>
      </c>
      <c r="O108" s="72">
        <f t="shared" si="11"/>
      </c>
      <c r="P108" s="72">
        <f t="shared" si="12"/>
      </c>
      <c r="Q108" s="72">
        <f t="shared" si="13"/>
      </c>
      <c r="R108" s="74">
        <f t="shared" si="14"/>
        <v>0</v>
      </c>
    </row>
    <row r="109" spans="1:18" ht="12.75">
      <c r="A109" s="53">
        <f t="shared" si="8"/>
      </c>
      <c r="B109" s="75"/>
      <c r="C109" s="76"/>
      <c r="D109" s="65"/>
      <c r="E109" s="65"/>
      <c r="F109" s="72"/>
      <c r="G109" s="71"/>
      <c r="H109" s="58"/>
      <c r="I109" s="58"/>
      <c r="J109" s="58"/>
      <c r="K109" s="58"/>
      <c r="L109" s="67">
        <f t="shared" si="15"/>
        <v>0</v>
      </c>
      <c r="M109" s="73">
        <f t="shared" si="9"/>
      </c>
      <c r="N109" s="72">
        <f t="shared" si="10"/>
      </c>
      <c r="O109" s="72">
        <f t="shared" si="11"/>
      </c>
      <c r="P109" s="72">
        <f t="shared" si="12"/>
      </c>
      <c r="Q109" s="72">
        <f t="shared" si="13"/>
      </c>
      <c r="R109" s="74">
        <f t="shared" si="14"/>
        <v>0</v>
      </c>
    </row>
    <row r="110" spans="1:18" ht="12.75">
      <c r="A110" s="53">
        <f t="shared" si="8"/>
      </c>
      <c r="B110" s="75"/>
      <c r="C110" s="76"/>
      <c r="D110" s="65"/>
      <c r="E110" s="65"/>
      <c r="F110" s="72"/>
      <c r="G110" s="71"/>
      <c r="H110" s="58"/>
      <c r="I110" s="58"/>
      <c r="J110" s="58"/>
      <c r="K110" s="58"/>
      <c r="L110" s="67">
        <f t="shared" si="15"/>
        <v>0</v>
      </c>
      <c r="M110" s="73">
        <f t="shared" si="9"/>
      </c>
      <c r="N110" s="72">
        <f t="shared" si="10"/>
      </c>
      <c r="O110" s="72">
        <f t="shared" si="11"/>
      </c>
      <c r="P110" s="72">
        <f t="shared" si="12"/>
      </c>
      <c r="Q110" s="72">
        <f t="shared" si="13"/>
      </c>
      <c r="R110" s="74">
        <f t="shared" si="14"/>
        <v>0</v>
      </c>
    </row>
    <row r="111" spans="1:18" ht="12.75">
      <c r="A111" s="53">
        <f t="shared" si="8"/>
      </c>
      <c r="B111" s="75"/>
      <c r="C111" s="76"/>
      <c r="D111" s="65"/>
      <c r="E111" s="65"/>
      <c r="F111" s="72"/>
      <c r="G111" s="71"/>
      <c r="H111" s="58"/>
      <c r="I111" s="58"/>
      <c r="J111" s="58"/>
      <c r="K111" s="58"/>
      <c r="L111" s="67">
        <f t="shared" si="15"/>
        <v>0</v>
      </c>
      <c r="M111" s="73">
        <f t="shared" si="9"/>
      </c>
      <c r="N111" s="72">
        <f t="shared" si="10"/>
      </c>
      <c r="O111" s="72">
        <f t="shared" si="11"/>
      </c>
      <c r="P111" s="72">
        <f t="shared" si="12"/>
      </c>
      <c r="Q111" s="72">
        <f t="shared" si="13"/>
      </c>
      <c r="R111" s="74">
        <f t="shared" si="14"/>
        <v>0</v>
      </c>
    </row>
    <row r="112" spans="1:18" ht="12.75">
      <c r="A112" s="53">
        <f t="shared" si="8"/>
      </c>
      <c r="B112" s="75"/>
      <c r="C112" s="76"/>
      <c r="D112" s="65"/>
      <c r="E112" s="65"/>
      <c r="F112" s="72"/>
      <c r="G112" s="71"/>
      <c r="H112" s="58"/>
      <c r="I112" s="58"/>
      <c r="J112" s="58"/>
      <c r="K112" s="58"/>
      <c r="L112" s="67">
        <f t="shared" si="15"/>
        <v>0</v>
      </c>
      <c r="M112" s="73">
        <f t="shared" si="9"/>
      </c>
      <c r="N112" s="72">
        <f t="shared" si="10"/>
      </c>
      <c r="O112" s="72">
        <f t="shared" si="11"/>
      </c>
      <c r="P112" s="72">
        <f t="shared" si="12"/>
      </c>
      <c r="Q112" s="72">
        <f t="shared" si="13"/>
      </c>
      <c r="R112" s="74">
        <f t="shared" si="14"/>
        <v>0</v>
      </c>
    </row>
    <row r="113" spans="1:18" ht="12.75">
      <c r="A113" s="53">
        <f t="shared" si="8"/>
      </c>
      <c r="B113" s="75"/>
      <c r="C113" s="76"/>
      <c r="D113" s="65"/>
      <c r="E113" s="65"/>
      <c r="F113" s="72"/>
      <c r="G113" s="71"/>
      <c r="H113" s="58"/>
      <c r="I113" s="58"/>
      <c r="J113" s="58"/>
      <c r="K113" s="58"/>
      <c r="L113" s="67">
        <f t="shared" si="15"/>
        <v>0</v>
      </c>
      <c r="M113" s="73">
        <f t="shared" si="9"/>
      </c>
      <c r="N113" s="72">
        <f t="shared" si="10"/>
      </c>
      <c r="O113" s="72">
        <f t="shared" si="11"/>
      </c>
      <c r="P113" s="72">
        <f t="shared" si="12"/>
      </c>
      <c r="Q113" s="72">
        <f t="shared" si="13"/>
      </c>
      <c r="R113" s="74">
        <f t="shared" si="14"/>
        <v>0</v>
      </c>
    </row>
    <row r="114" spans="1:18" ht="12.75">
      <c r="A114" s="53">
        <f t="shared" si="8"/>
      </c>
      <c r="B114" s="75"/>
      <c r="C114" s="76"/>
      <c r="D114" s="65"/>
      <c r="E114" s="65"/>
      <c r="F114" s="72"/>
      <c r="G114" s="71"/>
      <c r="H114" s="58"/>
      <c r="I114" s="58"/>
      <c r="J114" s="58"/>
      <c r="K114" s="58"/>
      <c r="L114" s="67">
        <f t="shared" si="15"/>
        <v>0</v>
      </c>
      <c r="M114" s="73">
        <f t="shared" si="9"/>
      </c>
      <c r="N114" s="72">
        <f t="shared" si="10"/>
      </c>
      <c r="O114" s="72">
        <f t="shared" si="11"/>
      </c>
      <c r="P114" s="72">
        <f t="shared" si="12"/>
      </c>
      <c r="Q114" s="72">
        <f t="shared" si="13"/>
      </c>
      <c r="R114" s="74">
        <f t="shared" si="14"/>
        <v>0</v>
      </c>
    </row>
    <row r="115" spans="1:18" ht="12.75">
      <c r="A115" s="53">
        <f t="shared" si="8"/>
      </c>
      <c r="B115" s="75"/>
      <c r="C115" s="76"/>
      <c r="D115" s="65"/>
      <c r="E115" s="65"/>
      <c r="F115" s="72"/>
      <c r="G115" s="71"/>
      <c r="H115" s="58"/>
      <c r="I115" s="58"/>
      <c r="J115" s="58"/>
      <c r="K115" s="58"/>
      <c r="L115" s="67">
        <f t="shared" si="15"/>
        <v>0</v>
      </c>
      <c r="M115" s="73">
        <f t="shared" si="9"/>
      </c>
      <c r="N115" s="72">
        <f t="shared" si="10"/>
      </c>
      <c r="O115" s="72">
        <f t="shared" si="11"/>
      </c>
      <c r="P115" s="72">
        <f t="shared" si="12"/>
      </c>
      <c r="Q115" s="72">
        <f t="shared" si="13"/>
      </c>
      <c r="R115" s="74">
        <f t="shared" si="14"/>
        <v>0</v>
      </c>
    </row>
    <row r="116" spans="1:18" ht="12.75">
      <c r="A116" s="53">
        <f t="shared" si="8"/>
      </c>
      <c r="B116" s="75"/>
      <c r="C116" s="76"/>
      <c r="D116" s="65"/>
      <c r="E116" s="65"/>
      <c r="F116" s="72"/>
      <c r="G116" s="71"/>
      <c r="H116" s="58"/>
      <c r="I116" s="58"/>
      <c r="J116" s="58"/>
      <c r="K116" s="58"/>
      <c r="L116" s="67">
        <f t="shared" si="15"/>
        <v>0</v>
      </c>
      <c r="M116" s="73">
        <f t="shared" si="9"/>
      </c>
      <c r="N116" s="72">
        <f t="shared" si="10"/>
      </c>
      <c r="O116" s="72">
        <f t="shared" si="11"/>
      </c>
      <c r="P116" s="72">
        <f t="shared" si="12"/>
      </c>
      <c r="Q116" s="72">
        <f t="shared" si="13"/>
      </c>
      <c r="R116" s="74">
        <f t="shared" si="14"/>
        <v>0</v>
      </c>
    </row>
    <row r="117" spans="1:18" ht="12.75">
      <c r="A117" s="53">
        <f t="shared" si="8"/>
      </c>
      <c r="B117" s="75"/>
      <c r="C117" s="76"/>
      <c r="D117" s="65"/>
      <c r="E117" s="65"/>
      <c r="F117" s="72"/>
      <c r="G117" s="71"/>
      <c r="H117" s="58"/>
      <c r="I117" s="58"/>
      <c r="J117" s="58"/>
      <c r="K117" s="58"/>
      <c r="L117" s="67">
        <f t="shared" si="15"/>
        <v>0</v>
      </c>
      <c r="M117" s="73">
        <f t="shared" si="9"/>
      </c>
      <c r="N117" s="72">
        <f t="shared" si="10"/>
      </c>
      <c r="O117" s="72">
        <f t="shared" si="11"/>
      </c>
      <c r="P117" s="72">
        <f t="shared" si="12"/>
      </c>
      <c r="Q117" s="72">
        <f t="shared" si="13"/>
      </c>
      <c r="R117" s="74">
        <f t="shared" si="14"/>
        <v>0</v>
      </c>
    </row>
    <row r="118" spans="1:18" ht="12.75">
      <c r="A118" s="53">
        <f t="shared" si="8"/>
      </c>
      <c r="B118" s="75"/>
      <c r="C118" s="76"/>
      <c r="D118" s="65"/>
      <c r="E118" s="65"/>
      <c r="F118" s="72"/>
      <c r="G118" s="71"/>
      <c r="H118" s="58"/>
      <c r="I118" s="58"/>
      <c r="J118" s="58"/>
      <c r="K118" s="58"/>
      <c r="L118" s="67">
        <f t="shared" si="15"/>
        <v>0</v>
      </c>
      <c r="M118" s="73">
        <f t="shared" si="9"/>
      </c>
      <c r="N118" s="72">
        <f t="shared" si="10"/>
      </c>
      <c r="O118" s="72">
        <f t="shared" si="11"/>
      </c>
      <c r="P118" s="72">
        <f t="shared" si="12"/>
      </c>
      <c r="Q118" s="72">
        <f t="shared" si="13"/>
      </c>
      <c r="R118" s="74">
        <f t="shared" si="14"/>
        <v>0</v>
      </c>
    </row>
    <row r="119" spans="1:18" ht="12.75">
      <c r="A119" s="53">
        <f t="shared" si="8"/>
      </c>
      <c r="B119" s="75"/>
      <c r="C119" s="76"/>
      <c r="D119" s="65"/>
      <c r="E119" s="65"/>
      <c r="F119" s="72"/>
      <c r="G119" s="71"/>
      <c r="H119" s="58"/>
      <c r="I119" s="58"/>
      <c r="J119" s="58"/>
      <c r="K119" s="58"/>
      <c r="L119" s="67">
        <f t="shared" si="15"/>
        <v>0</v>
      </c>
      <c r="M119" s="73">
        <f t="shared" si="9"/>
      </c>
      <c r="N119" s="72">
        <f t="shared" si="10"/>
      </c>
      <c r="O119" s="72">
        <f t="shared" si="11"/>
      </c>
      <c r="P119" s="72">
        <f t="shared" si="12"/>
      </c>
      <c r="Q119" s="72">
        <f t="shared" si="13"/>
      </c>
      <c r="R119" s="74">
        <f t="shared" si="14"/>
        <v>0</v>
      </c>
    </row>
    <row r="120" spans="1:18" ht="12.75">
      <c r="A120" s="53">
        <f t="shared" si="8"/>
      </c>
      <c r="B120" s="75"/>
      <c r="C120" s="76"/>
      <c r="D120" s="65"/>
      <c r="E120" s="65"/>
      <c r="F120" s="72"/>
      <c r="G120" s="71"/>
      <c r="H120" s="58"/>
      <c r="I120" s="58"/>
      <c r="J120" s="58"/>
      <c r="K120" s="58"/>
      <c r="L120" s="67">
        <f t="shared" si="15"/>
        <v>0</v>
      </c>
      <c r="M120" s="73">
        <f t="shared" si="9"/>
      </c>
      <c r="N120" s="72">
        <f t="shared" si="10"/>
      </c>
      <c r="O120" s="72">
        <f t="shared" si="11"/>
      </c>
      <c r="P120" s="72">
        <f t="shared" si="12"/>
      </c>
      <c r="Q120" s="72">
        <f t="shared" si="13"/>
      </c>
      <c r="R120" s="74">
        <f t="shared" si="14"/>
        <v>0</v>
      </c>
    </row>
    <row r="121" spans="1:18" ht="12.75">
      <c r="A121" s="53">
        <f t="shared" si="8"/>
      </c>
      <c r="B121" s="75"/>
      <c r="C121" s="76"/>
      <c r="D121" s="65"/>
      <c r="E121" s="65"/>
      <c r="F121" s="72"/>
      <c r="G121" s="71"/>
      <c r="H121" s="58"/>
      <c r="I121" s="58"/>
      <c r="J121" s="58"/>
      <c r="K121" s="58"/>
      <c r="L121" s="67">
        <f t="shared" si="15"/>
        <v>0</v>
      </c>
      <c r="M121" s="73">
        <f t="shared" si="9"/>
      </c>
      <c r="N121" s="72">
        <f t="shared" si="10"/>
      </c>
      <c r="O121" s="72">
        <f t="shared" si="11"/>
      </c>
      <c r="P121" s="72">
        <f t="shared" si="12"/>
      </c>
      <c r="Q121" s="72">
        <f t="shared" si="13"/>
      </c>
      <c r="R121" s="74">
        <f t="shared" si="14"/>
        <v>0</v>
      </c>
    </row>
    <row r="122" spans="1:18" ht="12.75">
      <c r="A122" s="53">
        <f t="shared" si="8"/>
      </c>
      <c r="B122" s="75"/>
      <c r="C122" s="76"/>
      <c r="D122" s="65"/>
      <c r="E122" s="65"/>
      <c r="F122" s="72"/>
      <c r="G122" s="71"/>
      <c r="H122" s="58"/>
      <c r="I122" s="58"/>
      <c r="J122" s="58"/>
      <c r="K122" s="58"/>
      <c r="L122" s="67">
        <f t="shared" si="15"/>
        <v>0</v>
      </c>
      <c r="M122" s="73">
        <f t="shared" si="9"/>
      </c>
      <c r="N122" s="72">
        <f t="shared" si="10"/>
      </c>
      <c r="O122" s="72">
        <f t="shared" si="11"/>
      </c>
      <c r="P122" s="72">
        <f t="shared" si="12"/>
      </c>
      <c r="Q122" s="72">
        <f t="shared" si="13"/>
      </c>
      <c r="R122" s="74">
        <f t="shared" si="14"/>
        <v>0</v>
      </c>
    </row>
    <row r="123" spans="1:18" ht="12.75">
      <c r="A123" s="53">
        <f t="shared" si="8"/>
      </c>
      <c r="B123" s="75"/>
      <c r="C123" s="76"/>
      <c r="D123" s="65"/>
      <c r="E123" s="65"/>
      <c r="F123" s="72"/>
      <c r="G123" s="71"/>
      <c r="H123" s="58"/>
      <c r="I123" s="58"/>
      <c r="J123" s="58"/>
      <c r="K123" s="58"/>
      <c r="L123" s="67">
        <f t="shared" si="15"/>
        <v>0</v>
      </c>
      <c r="M123" s="73">
        <f t="shared" si="9"/>
      </c>
      <c r="N123" s="72">
        <f t="shared" si="10"/>
      </c>
      <c r="O123" s="72">
        <f t="shared" si="11"/>
      </c>
      <c r="P123" s="72">
        <f t="shared" si="12"/>
      </c>
      <c r="Q123" s="72">
        <f t="shared" si="13"/>
      </c>
      <c r="R123" s="74">
        <f t="shared" si="14"/>
        <v>0</v>
      </c>
    </row>
    <row r="124" spans="1:18" ht="12.75">
      <c r="A124" s="53">
        <f t="shared" si="8"/>
      </c>
      <c r="B124" s="75"/>
      <c r="C124" s="76"/>
      <c r="D124" s="65"/>
      <c r="E124" s="65"/>
      <c r="F124" s="72"/>
      <c r="G124" s="71"/>
      <c r="H124" s="58"/>
      <c r="I124" s="58"/>
      <c r="J124" s="58"/>
      <c r="K124" s="58"/>
      <c r="L124" s="67">
        <f t="shared" si="15"/>
        <v>0</v>
      </c>
      <c r="M124" s="73">
        <f t="shared" si="9"/>
      </c>
      <c r="N124" s="72">
        <f t="shared" si="10"/>
      </c>
      <c r="O124" s="72">
        <f t="shared" si="11"/>
      </c>
      <c r="P124" s="72">
        <f t="shared" si="12"/>
      </c>
      <c r="Q124" s="72">
        <f t="shared" si="13"/>
      </c>
      <c r="R124" s="74">
        <f t="shared" si="14"/>
        <v>0</v>
      </c>
    </row>
    <row r="125" spans="1:18" ht="12.75">
      <c r="A125" s="53">
        <f t="shared" si="8"/>
      </c>
      <c r="B125" s="75"/>
      <c r="C125" s="76"/>
      <c r="D125" s="65"/>
      <c r="E125" s="65"/>
      <c r="F125" s="72"/>
      <c r="G125" s="71"/>
      <c r="H125" s="58"/>
      <c r="I125" s="58"/>
      <c r="J125" s="58"/>
      <c r="K125" s="58"/>
      <c r="L125" s="67">
        <f t="shared" si="15"/>
        <v>0</v>
      </c>
      <c r="M125" s="73">
        <f t="shared" si="9"/>
      </c>
      <c r="N125" s="72">
        <f t="shared" si="10"/>
      </c>
      <c r="O125" s="72">
        <f t="shared" si="11"/>
      </c>
      <c r="P125" s="72">
        <f t="shared" si="12"/>
      </c>
      <c r="Q125" s="72">
        <f t="shared" si="13"/>
      </c>
      <c r="R125" s="74">
        <f t="shared" si="14"/>
        <v>0</v>
      </c>
    </row>
    <row r="126" spans="1:18" ht="12.75">
      <c r="A126" s="53">
        <f t="shared" si="8"/>
      </c>
      <c r="B126" s="75"/>
      <c r="C126" s="76"/>
      <c r="D126" s="65"/>
      <c r="E126" s="65"/>
      <c r="F126" s="72"/>
      <c r="G126" s="71"/>
      <c r="H126" s="58"/>
      <c r="I126" s="58"/>
      <c r="J126" s="58"/>
      <c r="K126" s="58"/>
      <c r="L126" s="67">
        <f t="shared" si="15"/>
        <v>0</v>
      </c>
      <c r="M126" s="73">
        <f t="shared" si="9"/>
      </c>
      <c r="N126" s="72">
        <f t="shared" si="10"/>
      </c>
      <c r="O126" s="72">
        <f t="shared" si="11"/>
      </c>
      <c r="P126" s="72">
        <f t="shared" si="12"/>
      </c>
      <c r="Q126" s="72">
        <f t="shared" si="13"/>
      </c>
      <c r="R126" s="74">
        <f t="shared" si="14"/>
        <v>0</v>
      </c>
    </row>
    <row r="127" spans="1:18" ht="12.75">
      <c r="A127" s="53">
        <f t="shared" si="8"/>
      </c>
      <c r="B127" s="75"/>
      <c r="C127" s="76"/>
      <c r="D127" s="65"/>
      <c r="E127" s="65"/>
      <c r="F127" s="72"/>
      <c r="G127" s="71"/>
      <c r="H127" s="58"/>
      <c r="I127" s="58"/>
      <c r="J127" s="58"/>
      <c r="K127" s="58"/>
      <c r="L127" s="67">
        <f t="shared" si="15"/>
        <v>0</v>
      </c>
      <c r="M127" s="73">
        <f t="shared" si="9"/>
      </c>
      <c r="N127" s="72">
        <f t="shared" si="10"/>
      </c>
      <c r="O127" s="72">
        <f t="shared" si="11"/>
      </c>
      <c r="P127" s="72">
        <f t="shared" si="12"/>
      </c>
      <c r="Q127" s="72">
        <f t="shared" si="13"/>
      </c>
      <c r="R127" s="74">
        <f t="shared" si="14"/>
        <v>0</v>
      </c>
    </row>
    <row r="128" spans="1:18" ht="12.75">
      <c r="A128" s="53">
        <f t="shared" si="8"/>
      </c>
      <c r="B128" s="75"/>
      <c r="C128" s="76"/>
      <c r="D128" s="65"/>
      <c r="E128" s="65"/>
      <c r="F128" s="72"/>
      <c r="G128" s="71"/>
      <c r="H128" s="58"/>
      <c r="I128" s="58"/>
      <c r="J128" s="58"/>
      <c r="K128" s="58"/>
      <c r="L128" s="67">
        <f t="shared" si="15"/>
        <v>0</v>
      </c>
      <c r="M128" s="73">
        <f t="shared" si="9"/>
      </c>
      <c r="N128" s="72">
        <f t="shared" si="10"/>
      </c>
      <c r="O128" s="72">
        <f t="shared" si="11"/>
      </c>
      <c r="P128" s="72">
        <f t="shared" si="12"/>
      </c>
      <c r="Q128" s="72">
        <f t="shared" si="13"/>
      </c>
      <c r="R128" s="74">
        <f t="shared" si="14"/>
        <v>0</v>
      </c>
    </row>
    <row r="129" spans="1:18" ht="12.75">
      <c r="A129" s="53">
        <f t="shared" si="8"/>
      </c>
      <c r="B129" s="75"/>
      <c r="C129" s="76"/>
      <c r="D129" s="65"/>
      <c r="E129" s="65"/>
      <c r="F129" s="72"/>
      <c r="G129" s="71"/>
      <c r="H129" s="58"/>
      <c r="I129" s="58"/>
      <c r="J129" s="58"/>
      <c r="K129" s="58"/>
      <c r="L129" s="67">
        <f t="shared" si="15"/>
        <v>0</v>
      </c>
      <c r="M129" s="73">
        <f t="shared" si="9"/>
      </c>
      <c r="N129" s="72">
        <f t="shared" si="10"/>
      </c>
      <c r="O129" s="72">
        <f t="shared" si="11"/>
      </c>
      <c r="P129" s="72">
        <f t="shared" si="12"/>
      </c>
      <c r="Q129" s="72">
        <f t="shared" si="13"/>
      </c>
      <c r="R129" s="74">
        <f t="shared" si="14"/>
        <v>0</v>
      </c>
    </row>
    <row r="130" spans="1:18" ht="12.75">
      <c r="A130" s="53">
        <f t="shared" si="8"/>
      </c>
      <c r="B130" s="75"/>
      <c r="C130" s="76"/>
      <c r="D130" s="65"/>
      <c r="E130" s="65"/>
      <c r="F130" s="72"/>
      <c r="G130" s="71"/>
      <c r="H130" s="58"/>
      <c r="I130" s="58"/>
      <c r="J130" s="58"/>
      <c r="K130" s="58"/>
      <c r="L130" s="67">
        <f t="shared" si="15"/>
        <v>0</v>
      </c>
      <c r="M130" s="73">
        <f t="shared" si="9"/>
      </c>
      <c r="N130" s="72">
        <f t="shared" si="10"/>
      </c>
      <c r="O130" s="72">
        <f t="shared" si="11"/>
      </c>
      <c r="P130" s="72">
        <f t="shared" si="12"/>
      </c>
      <c r="Q130" s="72">
        <f t="shared" si="13"/>
      </c>
      <c r="R130" s="74">
        <f t="shared" si="14"/>
        <v>0</v>
      </c>
    </row>
    <row r="131" spans="1:18" ht="12.75">
      <c r="A131" s="53">
        <f t="shared" si="8"/>
      </c>
      <c r="B131" s="75"/>
      <c r="C131" s="76"/>
      <c r="D131" s="65"/>
      <c r="E131" s="65"/>
      <c r="F131" s="72"/>
      <c r="G131" s="71"/>
      <c r="H131" s="58"/>
      <c r="I131" s="58"/>
      <c r="J131" s="58"/>
      <c r="K131" s="58"/>
      <c r="L131" s="67">
        <f t="shared" si="15"/>
        <v>0</v>
      </c>
      <c r="M131" s="73">
        <f t="shared" si="9"/>
      </c>
      <c r="N131" s="72">
        <f t="shared" si="10"/>
      </c>
      <c r="O131" s="72">
        <f t="shared" si="11"/>
      </c>
      <c r="P131" s="72">
        <f t="shared" si="12"/>
      </c>
      <c r="Q131" s="72">
        <f t="shared" si="13"/>
      </c>
      <c r="R131" s="74">
        <f t="shared" si="14"/>
        <v>0</v>
      </c>
    </row>
    <row r="132" spans="1:18" ht="12.75">
      <c r="A132" s="53">
        <f t="shared" si="8"/>
      </c>
      <c r="B132" s="75"/>
      <c r="C132" s="76"/>
      <c r="D132" s="65"/>
      <c r="E132" s="65"/>
      <c r="F132" s="72"/>
      <c r="G132" s="71"/>
      <c r="H132" s="58"/>
      <c r="I132" s="58"/>
      <c r="J132" s="58"/>
      <c r="K132" s="58"/>
      <c r="L132" s="67">
        <f t="shared" si="15"/>
        <v>0</v>
      </c>
      <c r="M132" s="73">
        <f t="shared" si="9"/>
      </c>
      <c r="N132" s="72">
        <f t="shared" si="10"/>
      </c>
      <c r="O132" s="72">
        <f t="shared" si="11"/>
      </c>
      <c r="P132" s="72">
        <f t="shared" si="12"/>
      </c>
      <c r="Q132" s="72">
        <f t="shared" si="13"/>
      </c>
      <c r="R132" s="74">
        <f t="shared" si="14"/>
        <v>0</v>
      </c>
    </row>
    <row r="133" spans="1:18" ht="12.75">
      <c r="A133" s="53">
        <f t="shared" si="8"/>
      </c>
      <c r="B133" s="75"/>
      <c r="C133" s="76"/>
      <c r="D133" s="65"/>
      <c r="E133" s="65"/>
      <c r="F133" s="72"/>
      <c r="G133" s="71"/>
      <c r="H133" s="58"/>
      <c r="I133" s="58"/>
      <c r="J133" s="58"/>
      <c r="K133" s="58"/>
      <c r="L133" s="67">
        <f t="shared" si="15"/>
        <v>0</v>
      </c>
      <c r="M133" s="73">
        <f t="shared" si="9"/>
      </c>
      <c r="N133" s="72">
        <f t="shared" si="10"/>
      </c>
      <c r="O133" s="72">
        <f t="shared" si="11"/>
      </c>
      <c r="P133" s="72">
        <f t="shared" si="12"/>
      </c>
      <c r="Q133" s="72">
        <f t="shared" si="13"/>
      </c>
      <c r="R133" s="74">
        <f t="shared" si="14"/>
        <v>0</v>
      </c>
    </row>
    <row r="134" spans="1:18" ht="12.75">
      <c r="A134" s="53">
        <f t="shared" si="8"/>
      </c>
      <c r="B134" s="75"/>
      <c r="C134" s="76"/>
      <c r="D134" s="65"/>
      <c r="E134" s="65"/>
      <c r="F134" s="72"/>
      <c r="G134" s="71"/>
      <c r="H134" s="58"/>
      <c r="I134" s="58"/>
      <c r="J134" s="58"/>
      <c r="K134" s="58"/>
      <c r="L134" s="67">
        <f t="shared" si="15"/>
        <v>0</v>
      </c>
      <c r="M134" s="73">
        <f t="shared" si="9"/>
      </c>
      <c r="N134" s="72">
        <f t="shared" si="10"/>
      </c>
      <c r="O134" s="72">
        <f t="shared" si="11"/>
      </c>
      <c r="P134" s="72">
        <f t="shared" si="12"/>
      </c>
      <c r="Q134" s="72">
        <f t="shared" si="13"/>
      </c>
      <c r="R134" s="74">
        <f t="shared" si="14"/>
        <v>0</v>
      </c>
    </row>
    <row r="135" spans="1:18" ht="12.75">
      <c r="A135" s="53">
        <f aca="true" t="shared" si="16" ref="A135:A198">IF(B135="","",VLOOKUP(_XLL.FIN.MES(B135,0),MatrizMeses,2))</f>
      </c>
      <c r="B135" s="75"/>
      <c r="C135" s="76"/>
      <c r="D135" s="65"/>
      <c r="E135" s="65"/>
      <c r="F135" s="72"/>
      <c r="G135" s="71"/>
      <c r="H135" s="58"/>
      <c r="I135" s="58"/>
      <c r="J135" s="58"/>
      <c r="K135" s="58"/>
      <c r="L135" s="67">
        <f t="shared" si="15"/>
        <v>0</v>
      </c>
      <c r="M135" s="73">
        <f aca="true" t="shared" si="17" ref="M135:M198">IF($F135="","",+$F135*G135)</f>
      </c>
      <c r="N135" s="72">
        <f aca="true" t="shared" si="18" ref="N135:N198">IF($F135="","",+$F135*H135)</f>
      </c>
      <c r="O135" s="72">
        <f aca="true" t="shared" si="19" ref="O135:O198">IF($F135="","",+$F135*I135)</f>
      </c>
      <c r="P135" s="72">
        <f aca="true" t="shared" si="20" ref="P135:P198">IF($F135="","",+$F135*J135)</f>
      </c>
      <c r="Q135" s="72">
        <f aca="true" t="shared" si="21" ref="Q135:Q198">IF($F135="","",+$F135*K135)</f>
      </c>
      <c r="R135" s="74">
        <f aca="true" t="shared" si="22" ref="R135:R198">+F135-SUM(M135:Q135)</f>
        <v>0</v>
      </c>
    </row>
    <row r="136" spans="1:18" ht="12.75">
      <c r="A136" s="53">
        <f t="shared" si="16"/>
      </c>
      <c r="B136" s="75"/>
      <c r="C136" s="76"/>
      <c r="D136" s="65"/>
      <c r="E136" s="65"/>
      <c r="F136" s="72"/>
      <c r="G136" s="71"/>
      <c r="H136" s="58"/>
      <c r="I136" s="58"/>
      <c r="J136" s="58"/>
      <c r="K136" s="58"/>
      <c r="L136" s="67">
        <f aca="true" t="shared" si="23" ref="L136:L199">SUM(G136:K136)</f>
        <v>0</v>
      </c>
      <c r="M136" s="73">
        <f t="shared" si="17"/>
      </c>
      <c r="N136" s="72">
        <f t="shared" si="18"/>
      </c>
      <c r="O136" s="72">
        <f t="shared" si="19"/>
      </c>
      <c r="P136" s="72">
        <f t="shared" si="20"/>
      </c>
      <c r="Q136" s="72">
        <f t="shared" si="21"/>
      </c>
      <c r="R136" s="74">
        <f t="shared" si="22"/>
        <v>0</v>
      </c>
    </row>
    <row r="137" spans="1:18" ht="12.75">
      <c r="A137" s="53">
        <f t="shared" si="16"/>
      </c>
      <c r="B137" s="75"/>
      <c r="C137" s="76"/>
      <c r="D137" s="65"/>
      <c r="E137" s="65"/>
      <c r="F137" s="72"/>
      <c r="G137" s="71"/>
      <c r="H137" s="58"/>
      <c r="I137" s="58"/>
      <c r="J137" s="58"/>
      <c r="K137" s="58"/>
      <c r="L137" s="67">
        <f t="shared" si="23"/>
        <v>0</v>
      </c>
      <c r="M137" s="73">
        <f t="shared" si="17"/>
      </c>
      <c r="N137" s="72">
        <f t="shared" si="18"/>
      </c>
      <c r="O137" s="72">
        <f t="shared" si="19"/>
      </c>
      <c r="P137" s="72">
        <f t="shared" si="20"/>
      </c>
      <c r="Q137" s="72">
        <f t="shared" si="21"/>
      </c>
      <c r="R137" s="74">
        <f t="shared" si="22"/>
        <v>0</v>
      </c>
    </row>
    <row r="138" spans="1:18" ht="12.75">
      <c r="A138" s="53">
        <f t="shared" si="16"/>
      </c>
      <c r="B138" s="75"/>
      <c r="C138" s="76"/>
      <c r="D138" s="65"/>
      <c r="E138" s="65"/>
      <c r="F138" s="72"/>
      <c r="G138" s="71"/>
      <c r="H138" s="58"/>
      <c r="I138" s="58"/>
      <c r="J138" s="58"/>
      <c r="K138" s="58"/>
      <c r="L138" s="67">
        <f t="shared" si="23"/>
        <v>0</v>
      </c>
      <c r="M138" s="73">
        <f t="shared" si="17"/>
      </c>
      <c r="N138" s="72">
        <f t="shared" si="18"/>
      </c>
      <c r="O138" s="72">
        <f t="shared" si="19"/>
      </c>
      <c r="P138" s="72">
        <f t="shared" si="20"/>
      </c>
      <c r="Q138" s="72">
        <f t="shared" si="21"/>
      </c>
      <c r="R138" s="74">
        <f t="shared" si="22"/>
        <v>0</v>
      </c>
    </row>
    <row r="139" spans="1:18" ht="12.75">
      <c r="A139" s="53">
        <f t="shared" si="16"/>
      </c>
      <c r="B139" s="75"/>
      <c r="C139" s="76"/>
      <c r="D139" s="65"/>
      <c r="E139" s="65"/>
      <c r="F139" s="72"/>
      <c r="G139" s="71"/>
      <c r="H139" s="58"/>
      <c r="I139" s="58"/>
      <c r="J139" s="58"/>
      <c r="K139" s="58"/>
      <c r="L139" s="67">
        <f t="shared" si="23"/>
        <v>0</v>
      </c>
      <c r="M139" s="73">
        <f t="shared" si="17"/>
      </c>
      <c r="N139" s="72">
        <f t="shared" si="18"/>
      </c>
      <c r="O139" s="72">
        <f t="shared" si="19"/>
      </c>
      <c r="P139" s="72">
        <f t="shared" si="20"/>
      </c>
      <c r="Q139" s="72">
        <f t="shared" si="21"/>
      </c>
      <c r="R139" s="74">
        <f t="shared" si="22"/>
        <v>0</v>
      </c>
    </row>
    <row r="140" spans="1:18" ht="12.75">
      <c r="A140" s="53">
        <f t="shared" si="16"/>
      </c>
      <c r="B140" s="75"/>
      <c r="C140" s="76"/>
      <c r="D140" s="65"/>
      <c r="E140" s="65"/>
      <c r="F140" s="72"/>
      <c r="G140" s="71"/>
      <c r="H140" s="58"/>
      <c r="I140" s="58"/>
      <c r="J140" s="58"/>
      <c r="K140" s="58"/>
      <c r="L140" s="67">
        <f t="shared" si="23"/>
        <v>0</v>
      </c>
      <c r="M140" s="73">
        <f t="shared" si="17"/>
      </c>
      <c r="N140" s="72">
        <f t="shared" si="18"/>
      </c>
      <c r="O140" s="72">
        <f t="shared" si="19"/>
      </c>
      <c r="P140" s="72">
        <f t="shared" si="20"/>
      </c>
      <c r="Q140" s="72">
        <f t="shared" si="21"/>
      </c>
      <c r="R140" s="74">
        <f t="shared" si="22"/>
        <v>0</v>
      </c>
    </row>
    <row r="141" spans="1:18" ht="12.75">
      <c r="A141" s="53">
        <f t="shared" si="16"/>
      </c>
      <c r="B141" s="75"/>
      <c r="C141" s="76"/>
      <c r="D141" s="65"/>
      <c r="E141" s="65"/>
      <c r="F141" s="72"/>
      <c r="G141" s="71"/>
      <c r="H141" s="58"/>
      <c r="I141" s="58"/>
      <c r="J141" s="58"/>
      <c r="K141" s="58"/>
      <c r="L141" s="67">
        <f t="shared" si="23"/>
        <v>0</v>
      </c>
      <c r="M141" s="73">
        <f t="shared" si="17"/>
      </c>
      <c r="N141" s="72">
        <f t="shared" si="18"/>
      </c>
      <c r="O141" s="72">
        <f t="shared" si="19"/>
      </c>
      <c r="P141" s="72">
        <f t="shared" si="20"/>
      </c>
      <c r="Q141" s="72">
        <f t="shared" si="21"/>
      </c>
      <c r="R141" s="74">
        <f t="shared" si="22"/>
        <v>0</v>
      </c>
    </row>
    <row r="142" spans="1:18" ht="12.75">
      <c r="A142" s="53">
        <f t="shared" si="16"/>
      </c>
      <c r="B142" s="75"/>
      <c r="C142" s="76"/>
      <c r="D142" s="65"/>
      <c r="E142" s="65"/>
      <c r="F142" s="72"/>
      <c r="G142" s="71"/>
      <c r="H142" s="58"/>
      <c r="I142" s="58"/>
      <c r="J142" s="58"/>
      <c r="K142" s="58"/>
      <c r="L142" s="67">
        <f t="shared" si="23"/>
        <v>0</v>
      </c>
      <c r="M142" s="73">
        <f t="shared" si="17"/>
      </c>
      <c r="N142" s="72">
        <f t="shared" si="18"/>
      </c>
      <c r="O142" s="72">
        <f t="shared" si="19"/>
      </c>
      <c r="P142" s="72">
        <f t="shared" si="20"/>
      </c>
      <c r="Q142" s="72">
        <f t="shared" si="21"/>
      </c>
      <c r="R142" s="74">
        <f t="shared" si="22"/>
        <v>0</v>
      </c>
    </row>
    <row r="143" spans="1:18" ht="12.75">
      <c r="A143" s="53">
        <f t="shared" si="16"/>
      </c>
      <c r="B143" s="75"/>
      <c r="C143" s="76"/>
      <c r="D143" s="65"/>
      <c r="E143" s="65"/>
      <c r="F143" s="72"/>
      <c r="G143" s="71"/>
      <c r="H143" s="58"/>
      <c r="I143" s="58"/>
      <c r="J143" s="58"/>
      <c r="K143" s="58"/>
      <c r="L143" s="67">
        <f t="shared" si="23"/>
        <v>0</v>
      </c>
      <c r="M143" s="73">
        <f t="shared" si="17"/>
      </c>
      <c r="N143" s="72">
        <f t="shared" si="18"/>
      </c>
      <c r="O143" s="72">
        <f t="shared" si="19"/>
      </c>
      <c r="P143" s="72">
        <f t="shared" si="20"/>
      </c>
      <c r="Q143" s="72">
        <f t="shared" si="21"/>
      </c>
      <c r="R143" s="74">
        <f t="shared" si="22"/>
        <v>0</v>
      </c>
    </row>
    <row r="144" spans="1:18" ht="12.75">
      <c r="A144" s="53">
        <f t="shared" si="16"/>
      </c>
      <c r="B144" s="75"/>
      <c r="C144" s="76"/>
      <c r="D144" s="65"/>
      <c r="E144" s="65"/>
      <c r="F144" s="72"/>
      <c r="G144" s="71"/>
      <c r="H144" s="58"/>
      <c r="I144" s="58"/>
      <c r="J144" s="58"/>
      <c r="K144" s="58"/>
      <c r="L144" s="67">
        <f t="shared" si="23"/>
        <v>0</v>
      </c>
      <c r="M144" s="73">
        <f t="shared" si="17"/>
      </c>
      <c r="N144" s="72">
        <f t="shared" si="18"/>
      </c>
      <c r="O144" s="72">
        <f t="shared" si="19"/>
      </c>
      <c r="P144" s="72">
        <f t="shared" si="20"/>
      </c>
      <c r="Q144" s="72">
        <f t="shared" si="21"/>
      </c>
      <c r="R144" s="74">
        <f t="shared" si="22"/>
        <v>0</v>
      </c>
    </row>
    <row r="145" spans="1:18" ht="12.75">
      <c r="A145" s="53">
        <f t="shared" si="16"/>
      </c>
      <c r="B145" s="75"/>
      <c r="C145" s="76"/>
      <c r="D145" s="65"/>
      <c r="E145" s="65"/>
      <c r="F145" s="72"/>
      <c r="G145" s="71"/>
      <c r="H145" s="58"/>
      <c r="I145" s="58"/>
      <c r="J145" s="58"/>
      <c r="K145" s="58"/>
      <c r="L145" s="67">
        <f t="shared" si="23"/>
        <v>0</v>
      </c>
      <c r="M145" s="73">
        <f t="shared" si="17"/>
      </c>
      <c r="N145" s="72">
        <f t="shared" si="18"/>
      </c>
      <c r="O145" s="72">
        <f t="shared" si="19"/>
      </c>
      <c r="P145" s="72">
        <f t="shared" si="20"/>
      </c>
      <c r="Q145" s="72">
        <f t="shared" si="21"/>
      </c>
      <c r="R145" s="74">
        <f t="shared" si="22"/>
        <v>0</v>
      </c>
    </row>
    <row r="146" spans="1:18" ht="12.75">
      <c r="A146" s="53">
        <f t="shared" si="16"/>
      </c>
      <c r="B146" s="75"/>
      <c r="C146" s="76"/>
      <c r="D146" s="65"/>
      <c r="E146" s="65"/>
      <c r="F146" s="72"/>
      <c r="G146" s="71"/>
      <c r="H146" s="58"/>
      <c r="I146" s="58"/>
      <c r="J146" s="58"/>
      <c r="K146" s="58"/>
      <c r="L146" s="67">
        <f t="shared" si="23"/>
        <v>0</v>
      </c>
      <c r="M146" s="73">
        <f t="shared" si="17"/>
      </c>
      <c r="N146" s="72">
        <f t="shared" si="18"/>
      </c>
      <c r="O146" s="72">
        <f t="shared" si="19"/>
      </c>
      <c r="P146" s="72">
        <f t="shared" si="20"/>
      </c>
      <c r="Q146" s="72">
        <f t="shared" si="21"/>
      </c>
      <c r="R146" s="74">
        <f t="shared" si="22"/>
        <v>0</v>
      </c>
    </row>
    <row r="147" spans="1:18" ht="12.75">
      <c r="A147" s="53">
        <f t="shared" si="16"/>
      </c>
      <c r="B147" s="75"/>
      <c r="C147" s="76"/>
      <c r="D147" s="65"/>
      <c r="E147" s="65"/>
      <c r="F147" s="72"/>
      <c r="G147" s="71"/>
      <c r="H147" s="58"/>
      <c r="I147" s="58"/>
      <c r="J147" s="58"/>
      <c r="K147" s="58"/>
      <c r="L147" s="67">
        <f t="shared" si="23"/>
        <v>0</v>
      </c>
      <c r="M147" s="73">
        <f t="shared" si="17"/>
      </c>
      <c r="N147" s="72">
        <f t="shared" si="18"/>
      </c>
      <c r="O147" s="72">
        <f t="shared" si="19"/>
      </c>
      <c r="P147" s="72">
        <f t="shared" si="20"/>
      </c>
      <c r="Q147" s="72">
        <f t="shared" si="21"/>
      </c>
      <c r="R147" s="74">
        <f t="shared" si="22"/>
        <v>0</v>
      </c>
    </row>
    <row r="148" spans="1:18" ht="12.75">
      <c r="A148" s="53">
        <f t="shared" si="16"/>
      </c>
      <c r="B148" s="75"/>
      <c r="C148" s="76"/>
      <c r="D148" s="65"/>
      <c r="E148" s="65"/>
      <c r="F148" s="72"/>
      <c r="G148" s="71"/>
      <c r="H148" s="58"/>
      <c r="I148" s="58"/>
      <c r="J148" s="58"/>
      <c r="K148" s="58"/>
      <c r="L148" s="67">
        <f t="shared" si="23"/>
        <v>0</v>
      </c>
      <c r="M148" s="73">
        <f t="shared" si="17"/>
      </c>
      <c r="N148" s="72">
        <f t="shared" si="18"/>
      </c>
      <c r="O148" s="72">
        <f t="shared" si="19"/>
      </c>
      <c r="P148" s="72">
        <f t="shared" si="20"/>
      </c>
      <c r="Q148" s="72">
        <f t="shared" si="21"/>
      </c>
      <c r="R148" s="74">
        <f t="shared" si="22"/>
        <v>0</v>
      </c>
    </row>
    <row r="149" spans="1:18" ht="12.75">
      <c r="A149" s="53">
        <f t="shared" si="16"/>
      </c>
      <c r="B149" s="75"/>
      <c r="C149" s="76"/>
      <c r="D149" s="65"/>
      <c r="E149" s="65"/>
      <c r="F149" s="72"/>
      <c r="G149" s="71"/>
      <c r="H149" s="58"/>
      <c r="I149" s="58"/>
      <c r="J149" s="58"/>
      <c r="K149" s="58"/>
      <c r="L149" s="67">
        <f t="shared" si="23"/>
        <v>0</v>
      </c>
      <c r="M149" s="73">
        <f t="shared" si="17"/>
      </c>
      <c r="N149" s="72">
        <f t="shared" si="18"/>
      </c>
      <c r="O149" s="72">
        <f t="shared" si="19"/>
      </c>
      <c r="P149" s="72">
        <f t="shared" si="20"/>
      </c>
      <c r="Q149" s="72">
        <f t="shared" si="21"/>
      </c>
      <c r="R149" s="74">
        <f t="shared" si="22"/>
        <v>0</v>
      </c>
    </row>
    <row r="150" spans="1:18" ht="12.75">
      <c r="A150" s="53">
        <f t="shared" si="16"/>
      </c>
      <c r="B150" s="75"/>
      <c r="C150" s="76"/>
      <c r="D150" s="65"/>
      <c r="E150" s="65"/>
      <c r="F150" s="72"/>
      <c r="G150" s="71"/>
      <c r="H150" s="58"/>
      <c r="I150" s="58"/>
      <c r="J150" s="58"/>
      <c r="K150" s="58"/>
      <c r="L150" s="67">
        <f t="shared" si="23"/>
        <v>0</v>
      </c>
      <c r="M150" s="73">
        <f t="shared" si="17"/>
      </c>
      <c r="N150" s="72">
        <f t="shared" si="18"/>
      </c>
      <c r="O150" s="72">
        <f t="shared" si="19"/>
      </c>
      <c r="P150" s="72">
        <f t="shared" si="20"/>
      </c>
      <c r="Q150" s="72">
        <f t="shared" si="21"/>
      </c>
      <c r="R150" s="74">
        <f t="shared" si="22"/>
        <v>0</v>
      </c>
    </row>
    <row r="151" spans="1:18" ht="12.75">
      <c r="A151" s="53">
        <f t="shared" si="16"/>
      </c>
      <c r="B151" s="75"/>
      <c r="C151" s="76"/>
      <c r="D151" s="65"/>
      <c r="E151" s="65"/>
      <c r="F151" s="72"/>
      <c r="G151" s="71"/>
      <c r="H151" s="58"/>
      <c r="I151" s="58"/>
      <c r="J151" s="58"/>
      <c r="K151" s="58"/>
      <c r="L151" s="67">
        <f t="shared" si="23"/>
        <v>0</v>
      </c>
      <c r="M151" s="73">
        <f t="shared" si="17"/>
      </c>
      <c r="N151" s="72">
        <f t="shared" si="18"/>
      </c>
      <c r="O151" s="72">
        <f t="shared" si="19"/>
      </c>
      <c r="P151" s="72">
        <f t="shared" si="20"/>
      </c>
      <c r="Q151" s="72">
        <f t="shared" si="21"/>
      </c>
      <c r="R151" s="74">
        <f t="shared" si="22"/>
        <v>0</v>
      </c>
    </row>
    <row r="152" spans="1:18" ht="12.75">
      <c r="A152" s="53">
        <f t="shared" si="16"/>
      </c>
      <c r="B152" s="75"/>
      <c r="C152" s="76"/>
      <c r="D152" s="65"/>
      <c r="E152" s="65"/>
      <c r="F152" s="72"/>
      <c r="G152" s="71"/>
      <c r="H152" s="58"/>
      <c r="I152" s="58"/>
      <c r="J152" s="58"/>
      <c r="K152" s="58"/>
      <c r="L152" s="67">
        <f t="shared" si="23"/>
        <v>0</v>
      </c>
      <c r="M152" s="73">
        <f t="shared" si="17"/>
      </c>
      <c r="N152" s="72">
        <f t="shared" si="18"/>
      </c>
      <c r="O152" s="72">
        <f t="shared" si="19"/>
      </c>
      <c r="P152" s="72">
        <f t="shared" si="20"/>
      </c>
      <c r="Q152" s="72">
        <f t="shared" si="21"/>
      </c>
      <c r="R152" s="74">
        <f t="shared" si="22"/>
        <v>0</v>
      </c>
    </row>
    <row r="153" spans="1:18" ht="12.75">
      <c r="A153" s="53">
        <f t="shared" si="16"/>
      </c>
      <c r="B153" s="75"/>
      <c r="C153" s="76"/>
      <c r="D153" s="65"/>
      <c r="E153" s="65"/>
      <c r="F153" s="72"/>
      <c r="G153" s="71"/>
      <c r="H153" s="58"/>
      <c r="I153" s="58"/>
      <c r="J153" s="58"/>
      <c r="K153" s="58"/>
      <c r="L153" s="67">
        <f t="shared" si="23"/>
        <v>0</v>
      </c>
      <c r="M153" s="73">
        <f t="shared" si="17"/>
      </c>
      <c r="N153" s="72">
        <f t="shared" si="18"/>
      </c>
      <c r="O153" s="72">
        <f t="shared" si="19"/>
      </c>
      <c r="P153" s="72">
        <f t="shared" si="20"/>
      </c>
      <c r="Q153" s="72">
        <f t="shared" si="21"/>
      </c>
      <c r="R153" s="74">
        <f t="shared" si="22"/>
        <v>0</v>
      </c>
    </row>
    <row r="154" spans="1:18" ht="12.75">
      <c r="A154" s="53">
        <f t="shared" si="16"/>
      </c>
      <c r="B154" s="75"/>
      <c r="C154" s="76"/>
      <c r="D154" s="65"/>
      <c r="E154" s="65"/>
      <c r="F154" s="72"/>
      <c r="G154" s="71"/>
      <c r="H154" s="58"/>
      <c r="I154" s="58"/>
      <c r="J154" s="58"/>
      <c r="K154" s="58"/>
      <c r="L154" s="67">
        <f t="shared" si="23"/>
        <v>0</v>
      </c>
      <c r="M154" s="73">
        <f t="shared" si="17"/>
      </c>
      <c r="N154" s="72">
        <f t="shared" si="18"/>
      </c>
      <c r="O154" s="72">
        <f t="shared" si="19"/>
      </c>
      <c r="P154" s="72">
        <f t="shared" si="20"/>
      </c>
      <c r="Q154" s="72">
        <f t="shared" si="21"/>
      </c>
      <c r="R154" s="74">
        <f t="shared" si="22"/>
        <v>0</v>
      </c>
    </row>
    <row r="155" spans="1:18" ht="12.75">
      <c r="A155" s="53">
        <f t="shared" si="16"/>
      </c>
      <c r="B155" s="75"/>
      <c r="C155" s="76"/>
      <c r="D155" s="65"/>
      <c r="E155" s="65"/>
      <c r="F155" s="72"/>
      <c r="G155" s="71"/>
      <c r="H155" s="58"/>
      <c r="I155" s="58"/>
      <c r="J155" s="58"/>
      <c r="K155" s="58"/>
      <c r="L155" s="67">
        <f t="shared" si="23"/>
        <v>0</v>
      </c>
      <c r="M155" s="73">
        <f t="shared" si="17"/>
      </c>
      <c r="N155" s="72">
        <f t="shared" si="18"/>
      </c>
      <c r="O155" s="72">
        <f t="shared" si="19"/>
      </c>
      <c r="P155" s="72">
        <f t="shared" si="20"/>
      </c>
      <c r="Q155" s="72">
        <f t="shared" si="21"/>
      </c>
      <c r="R155" s="74">
        <f t="shared" si="22"/>
        <v>0</v>
      </c>
    </row>
    <row r="156" spans="1:18" ht="12.75">
      <c r="A156" s="53">
        <f t="shared" si="16"/>
      </c>
      <c r="B156" s="75"/>
      <c r="C156" s="76"/>
      <c r="D156" s="65"/>
      <c r="E156" s="65"/>
      <c r="F156" s="72"/>
      <c r="G156" s="71"/>
      <c r="H156" s="58"/>
      <c r="I156" s="58"/>
      <c r="J156" s="58"/>
      <c r="K156" s="58"/>
      <c r="L156" s="67">
        <f t="shared" si="23"/>
        <v>0</v>
      </c>
      <c r="M156" s="73">
        <f t="shared" si="17"/>
      </c>
      <c r="N156" s="72">
        <f t="shared" si="18"/>
      </c>
      <c r="O156" s="72">
        <f t="shared" si="19"/>
      </c>
      <c r="P156" s="72">
        <f t="shared" si="20"/>
      </c>
      <c r="Q156" s="72">
        <f t="shared" si="21"/>
      </c>
      <c r="R156" s="74">
        <f t="shared" si="22"/>
        <v>0</v>
      </c>
    </row>
    <row r="157" spans="1:18" ht="12.75">
      <c r="A157" s="53">
        <f t="shared" si="16"/>
      </c>
      <c r="B157" s="75"/>
      <c r="C157" s="76"/>
      <c r="D157" s="65"/>
      <c r="E157" s="65"/>
      <c r="F157" s="72"/>
      <c r="G157" s="71"/>
      <c r="H157" s="58"/>
      <c r="I157" s="58"/>
      <c r="J157" s="58"/>
      <c r="K157" s="58"/>
      <c r="L157" s="67">
        <f t="shared" si="23"/>
        <v>0</v>
      </c>
      <c r="M157" s="73">
        <f t="shared" si="17"/>
      </c>
      <c r="N157" s="72">
        <f t="shared" si="18"/>
      </c>
      <c r="O157" s="72">
        <f t="shared" si="19"/>
      </c>
      <c r="P157" s="72">
        <f t="shared" si="20"/>
      </c>
      <c r="Q157" s="72">
        <f t="shared" si="21"/>
      </c>
      <c r="R157" s="74">
        <f t="shared" si="22"/>
        <v>0</v>
      </c>
    </row>
    <row r="158" spans="1:18" ht="12.75">
      <c r="A158" s="53">
        <f t="shared" si="16"/>
      </c>
      <c r="B158" s="75"/>
      <c r="C158" s="76"/>
      <c r="D158" s="65"/>
      <c r="E158" s="65"/>
      <c r="F158" s="72"/>
      <c r="G158" s="71"/>
      <c r="H158" s="58"/>
      <c r="I158" s="58"/>
      <c r="J158" s="58"/>
      <c r="K158" s="58"/>
      <c r="L158" s="67">
        <f t="shared" si="23"/>
        <v>0</v>
      </c>
      <c r="M158" s="73">
        <f t="shared" si="17"/>
      </c>
      <c r="N158" s="72">
        <f t="shared" si="18"/>
      </c>
      <c r="O158" s="72">
        <f t="shared" si="19"/>
      </c>
      <c r="P158" s="72">
        <f t="shared" si="20"/>
      </c>
      <c r="Q158" s="72">
        <f t="shared" si="21"/>
      </c>
      <c r="R158" s="74">
        <f t="shared" si="22"/>
        <v>0</v>
      </c>
    </row>
    <row r="159" spans="1:18" ht="12.75">
      <c r="A159" s="53">
        <f t="shared" si="16"/>
      </c>
      <c r="B159" s="75"/>
      <c r="C159" s="76"/>
      <c r="D159" s="65"/>
      <c r="E159" s="65"/>
      <c r="F159" s="72"/>
      <c r="G159" s="71"/>
      <c r="H159" s="58"/>
      <c r="I159" s="58"/>
      <c r="J159" s="58"/>
      <c r="K159" s="58"/>
      <c r="L159" s="67">
        <f t="shared" si="23"/>
        <v>0</v>
      </c>
      <c r="M159" s="73">
        <f t="shared" si="17"/>
      </c>
      <c r="N159" s="72">
        <f t="shared" si="18"/>
      </c>
      <c r="O159" s="72">
        <f t="shared" si="19"/>
      </c>
      <c r="P159" s="72">
        <f t="shared" si="20"/>
      </c>
      <c r="Q159" s="72">
        <f t="shared" si="21"/>
      </c>
      <c r="R159" s="74">
        <f t="shared" si="22"/>
        <v>0</v>
      </c>
    </row>
    <row r="160" spans="1:18" ht="12.75">
      <c r="A160" s="53">
        <f t="shared" si="16"/>
      </c>
      <c r="B160" s="75"/>
      <c r="C160" s="76"/>
      <c r="D160" s="65"/>
      <c r="E160" s="65"/>
      <c r="F160" s="72"/>
      <c r="G160" s="71"/>
      <c r="H160" s="58"/>
      <c r="I160" s="58"/>
      <c r="J160" s="58"/>
      <c r="K160" s="58"/>
      <c r="L160" s="67">
        <f t="shared" si="23"/>
        <v>0</v>
      </c>
      <c r="M160" s="73">
        <f t="shared" si="17"/>
      </c>
      <c r="N160" s="72">
        <f t="shared" si="18"/>
      </c>
      <c r="O160" s="72">
        <f t="shared" si="19"/>
      </c>
      <c r="P160" s="72">
        <f t="shared" si="20"/>
      </c>
      <c r="Q160" s="72">
        <f t="shared" si="21"/>
      </c>
      <c r="R160" s="74">
        <f t="shared" si="22"/>
        <v>0</v>
      </c>
    </row>
    <row r="161" spans="1:18" ht="12.75">
      <c r="A161" s="53">
        <f t="shared" si="16"/>
      </c>
      <c r="B161" s="75"/>
      <c r="C161" s="76"/>
      <c r="D161" s="65"/>
      <c r="E161" s="65"/>
      <c r="F161" s="72"/>
      <c r="G161" s="71"/>
      <c r="H161" s="58"/>
      <c r="I161" s="58"/>
      <c r="J161" s="58"/>
      <c r="K161" s="58"/>
      <c r="L161" s="67">
        <f t="shared" si="23"/>
        <v>0</v>
      </c>
      <c r="M161" s="73">
        <f t="shared" si="17"/>
      </c>
      <c r="N161" s="72">
        <f t="shared" si="18"/>
      </c>
      <c r="O161" s="72">
        <f t="shared" si="19"/>
      </c>
      <c r="P161" s="72">
        <f t="shared" si="20"/>
      </c>
      <c r="Q161" s="72">
        <f t="shared" si="21"/>
      </c>
      <c r="R161" s="74">
        <f t="shared" si="22"/>
        <v>0</v>
      </c>
    </row>
    <row r="162" spans="1:18" ht="12.75">
      <c r="A162" s="53">
        <f t="shared" si="16"/>
      </c>
      <c r="B162" s="75"/>
      <c r="C162" s="76"/>
      <c r="D162" s="65"/>
      <c r="E162" s="65"/>
      <c r="F162" s="72"/>
      <c r="G162" s="71"/>
      <c r="H162" s="58"/>
      <c r="I162" s="58"/>
      <c r="J162" s="58"/>
      <c r="K162" s="58"/>
      <c r="L162" s="67">
        <f t="shared" si="23"/>
        <v>0</v>
      </c>
      <c r="M162" s="73">
        <f t="shared" si="17"/>
      </c>
      <c r="N162" s="72">
        <f t="shared" si="18"/>
      </c>
      <c r="O162" s="72">
        <f t="shared" si="19"/>
      </c>
      <c r="P162" s="72">
        <f t="shared" si="20"/>
      </c>
      <c r="Q162" s="72">
        <f t="shared" si="21"/>
      </c>
      <c r="R162" s="74">
        <f t="shared" si="22"/>
        <v>0</v>
      </c>
    </row>
    <row r="163" spans="1:18" ht="12.75">
      <c r="A163" s="53">
        <f t="shared" si="16"/>
      </c>
      <c r="B163" s="75"/>
      <c r="C163" s="76"/>
      <c r="D163" s="65"/>
      <c r="E163" s="65"/>
      <c r="F163" s="72"/>
      <c r="G163" s="71"/>
      <c r="H163" s="58"/>
      <c r="I163" s="58"/>
      <c r="J163" s="58"/>
      <c r="K163" s="58"/>
      <c r="L163" s="67">
        <f t="shared" si="23"/>
        <v>0</v>
      </c>
      <c r="M163" s="73">
        <f t="shared" si="17"/>
      </c>
      <c r="N163" s="72">
        <f t="shared" si="18"/>
      </c>
      <c r="O163" s="72">
        <f t="shared" si="19"/>
      </c>
      <c r="P163" s="72">
        <f t="shared" si="20"/>
      </c>
      <c r="Q163" s="72">
        <f t="shared" si="21"/>
      </c>
      <c r="R163" s="74">
        <f t="shared" si="22"/>
        <v>0</v>
      </c>
    </row>
    <row r="164" spans="1:18" ht="12.75">
      <c r="A164" s="53">
        <f t="shared" si="16"/>
      </c>
      <c r="B164" s="75"/>
      <c r="C164" s="76"/>
      <c r="D164" s="65"/>
      <c r="E164" s="65"/>
      <c r="F164" s="72"/>
      <c r="G164" s="71"/>
      <c r="H164" s="58"/>
      <c r="I164" s="58"/>
      <c r="J164" s="58"/>
      <c r="K164" s="58"/>
      <c r="L164" s="67">
        <f t="shared" si="23"/>
        <v>0</v>
      </c>
      <c r="M164" s="73">
        <f t="shared" si="17"/>
      </c>
      <c r="N164" s="72">
        <f t="shared" si="18"/>
      </c>
      <c r="O164" s="72">
        <f t="shared" si="19"/>
      </c>
      <c r="P164" s="72">
        <f t="shared" si="20"/>
      </c>
      <c r="Q164" s="72">
        <f t="shared" si="21"/>
      </c>
      <c r="R164" s="74">
        <f t="shared" si="22"/>
        <v>0</v>
      </c>
    </row>
    <row r="165" spans="1:18" ht="12.75">
      <c r="A165" s="53">
        <f t="shared" si="16"/>
      </c>
      <c r="B165" s="75"/>
      <c r="C165" s="76"/>
      <c r="D165" s="65"/>
      <c r="E165" s="65"/>
      <c r="F165" s="72"/>
      <c r="G165" s="71"/>
      <c r="H165" s="58"/>
      <c r="I165" s="58"/>
      <c r="J165" s="58"/>
      <c r="K165" s="58"/>
      <c r="L165" s="67">
        <f t="shared" si="23"/>
        <v>0</v>
      </c>
      <c r="M165" s="73">
        <f t="shared" si="17"/>
      </c>
      <c r="N165" s="72">
        <f t="shared" si="18"/>
      </c>
      <c r="O165" s="72">
        <f t="shared" si="19"/>
      </c>
      <c r="P165" s="72">
        <f t="shared" si="20"/>
      </c>
      <c r="Q165" s="72">
        <f t="shared" si="21"/>
      </c>
      <c r="R165" s="74">
        <f t="shared" si="22"/>
        <v>0</v>
      </c>
    </row>
    <row r="166" spans="1:18" ht="12.75">
      <c r="A166" s="53">
        <f t="shared" si="16"/>
      </c>
      <c r="B166" s="75"/>
      <c r="C166" s="76"/>
      <c r="D166" s="65"/>
      <c r="E166" s="65"/>
      <c r="F166" s="72"/>
      <c r="G166" s="71"/>
      <c r="H166" s="58"/>
      <c r="I166" s="58"/>
      <c r="J166" s="58"/>
      <c r="K166" s="58"/>
      <c r="L166" s="67">
        <f t="shared" si="23"/>
        <v>0</v>
      </c>
      <c r="M166" s="73">
        <f t="shared" si="17"/>
      </c>
      <c r="N166" s="72">
        <f t="shared" si="18"/>
      </c>
      <c r="O166" s="72">
        <f t="shared" si="19"/>
      </c>
      <c r="P166" s="72">
        <f t="shared" si="20"/>
      </c>
      <c r="Q166" s="72">
        <f t="shared" si="21"/>
      </c>
      <c r="R166" s="74">
        <f t="shared" si="22"/>
        <v>0</v>
      </c>
    </row>
    <row r="167" spans="1:18" ht="12.75">
      <c r="A167" s="53">
        <f t="shared" si="16"/>
      </c>
      <c r="B167" s="75"/>
      <c r="C167" s="76"/>
      <c r="D167" s="65"/>
      <c r="E167" s="65"/>
      <c r="F167" s="72"/>
      <c r="G167" s="71"/>
      <c r="H167" s="58"/>
      <c r="I167" s="58"/>
      <c r="J167" s="58"/>
      <c r="K167" s="58"/>
      <c r="L167" s="67">
        <f t="shared" si="23"/>
        <v>0</v>
      </c>
      <c r="M167" s="73">
        <f t="shared" si="17"/>
      </c>
      <c r="N167" s="72">
        <f t="shared" si="18"/>
      </c>
      <c r="O167" s="72">
        <f t="shared" si="19"/>
      </c>
      <c r="P167" s="72">
        <f t="shared" si="20"/>
      </c>
      <c r="Q167" s="72">
        <f t="shared" si="21"/>
      </c>
      <c r="R167" s="74">
        <f t="shared" si="22"/>
        <v>0</v>
      </c>
    </row>
    <row r="168" spans="1:18" ht="12.75">
      <c r="A168" s="53">
        <f t="shared" si="16"/>
      </c>
      <c r="B168" s="75"/>
      <c r="C168" s="76"/>
      <c r="D168" s="65"/>
      <c r="E168" s="65"/>
      <c r="F168" s="72"/>
      <c r="G168" s="71"/>
      <c r="H168" s="58"/>
      <c r="I168" s="58"/>
      <c r="J168" s="58"/>
      <c r="K168" s="58"/>
      <c r="L168" s="67">
        <f t="shared" si="23"/>
        <v>0</v>
      </c>
      <c r="M168" s="73">
        <f t="shared" si="17"/>
      </c>
      <c r="N168" s="72">
        <f t="shared" si="18"/>
      </c>
      <c r="O168" s="72">
        <f t="shared" si="19"/>
      </c>
      <c r="P168" s="72">
        <f t="shared" si="20"/>
      </c>
      <c r="Q168" s="72">
        <f t="shared" si="21"/>
      </c>
      <c r="R168" s="74">
        <f t="shared" si="22"/>
        <v>0</v>
      </c>
    </row>
    <row r="169" spans="1:18" ht="12.75">
      <c r="A169" s="53">
        <f t="shared" si="16"/>
      </c>
      <c r="B169" s="75"/>
      <c r="C169" s="76"/>
      <c r="D169" s="65"/>
      <c r="E169" s="65"/>
      <c r="F169" s="72"/>
      <c r="G169" s="71"/>
      <c r="H169" s="58"/>
      <c r="I169" s="58"/>
      <c r="J169" s="58"/>
      <c r="K169" s="58"/>
      <c r="L169" s="67">
        <f t="shared" si="23"/>
        <v>0</v>
      </c>
      <c r="M169" s="73">
        <f t="shared" si="17"/>
      </c>
      <c r="N169" s="72">
        <f t="shared" si="18"/>
      </c>
      <c r="O169" s="72">
        <f t="shared" si="19"/>
      </c>
      <c r="P169" s="72">
        <f t="shared" si="20"/>
      </c>
      <c r="Q169" s="72">
        <f t="shared" si="21"/>
      </c>
      <c r="R169" s="74">
        <f t="shared" si="22"/>
        <v>0</v>
      </c>
    </row>
    <row r="170" spans="1:18" ht="12.75">
      <c r="A170" s="53">
        <f t="shared" si="16"/>
      </c>
      <c r="B170" s="75"/>
      <c r="C170" s="76"/>
      <c r="D170" s="65"/>
      <c r="E170" s="65"/>
      <c r="F170" s="72"/>
      <c r="G170" s="71"/>
      <c r="H170" s="58"/>
      <c r="I170" s="58"/>
      <c r="J170" s="58"/>
      <c r="K170" s="58"/>
      <c r="L170" s="67">
        <f t="shared" si="23"/>
        <v>0</v>
      </c>
      <c r="M170" s="73">
        <f t="shared" si="17"/>
      </c>
      <c r="N170" s="72">
        <f t="shared" si="18"/>
      </c>
      <c r="O170" s="72">
        <f t="shared" si="19"/>
      </c>
      <c r="P170" s="72">
        <f t="shared" si="20"/>
      </c>
      <c r="Q170" s="72">
        <f t="shared" si="21"/>
      </c>
      <c r="R170" s="74">
        <f t="shared" si="22"/>
        <v>0</v>
      </c>
    </row>
    <row r="171" spans="1:18" ht="12.75">
      <c r="A171" s="53">
        <f t="shared" si="16"/>
      </c>
      <c r="B171" s="75"/>
      <c r="C171" s="76"/>
      <c r="D171" s="65"/>
      <c r="E171" s="65"/>
      <c r="F171" s="72"/>
      <c r="G171" s="71"/>
      <c r="H171" s="58"/>
      <c r="I171" s="58"/>
      <c r="J171" s="58"/>
      <c r="K171" s="58"/>
      <c r="L171" s="67">
        <f t="shared" si="23"/>
        <v>0</v>
      </c>
      <c r="M171" s="73">
        <f t="shared" si="17"/>
      </c>
      <c r="N171" s="72">
        <f t="shared" si="18"/>
      </c>
      <c r="O171" s="72">
        <f t="shared" si="19"/>
      </c>
      <c r="P171" s="72">
        <f t="shared" si="20"/>
      </c>
      <c r="Q171" s="72">
        <f t="shared" si="21"/>
      </c>
      <c r="R171" s="74">
        <f t="shared" si="22"/>
        <v>0</v>
      </c>
    </row>
    <row r="172" spans="1:18" ht="12.75">
      <c r="A172" s="53">
        <f t="shared" si="16"/>
      </c>
      <c r="B172" s="75"/>
      <c r="C172" s="76"/>
      <c r="D172" s="65"/>
      <c r="E172" s="65"/>
      <c r="F172" s="72"/>
      <c r="G172" s="71"/>
      <c r="H172" s="58"/>
      <c r="I172" s="58"/>
      <c r="J172" s="58"/>
      <c r="K172" s="58"/>
      <c r="L172" s="67">
        <f t="shared" si="23"/>
        <v>0</v>
      </c>
      <c r="M172" s="73">
        <f t="shared" si="17"/>
      </c>
      <c r="N172" s="72">
        <f t="shared" si="18"/>
      </c>
      <c r="O172" s="72">
        <f t="shared" si="19"/>
      </c>
      <c r="P172" s="72">
        <f t="shared" si="20"/>
      </c>
      <c r="Q172" s="72">
        <f t="shared" si="21"/>
      </c>
      <c r="R172" s="74">
        <f t="shared" si="22"/>
        <v>0</v>
      </c>
    </row>
    <row r="173" spans="1:18" ht="12.75">
      <c r="A173" s="53">
        <f t="shared" si="16"/>
      </c>
      <c r="B173" s="75"/>
      <c r="C173" s="76"/>
      <c r="D173" s="65"/>
      <c r="E173" s="65"/>
      <c r="F173" s="72"/>
      <c r="G173" s="71"/>
      <c r="H173" s="58"/>
      <c r="I173" s="58"/>
      <c r="J173" s="58"/>
      <c r="K173" s="58"/>
      <c r="L173" s="67">
        <f t="shared" si="23"/>
        <v>0</v>
      </c>
      <c r="M173" s="73">
        <f t="shared" si="17"/>
      </c>
      <c r="N173" s="72">
        <f t="shared" si="18"/>
      </c>
      <c r="O173" s="72">
        <f t="shared" si="19"/>
      </c>
      <c r="P173" s="72">
        <f t="shared" si="20"/>
      </c>
      <c r="Q173" s="72">
        <f t="shared" si="21"/>
      </c>
      <c r="R173" s="74">
        <f t="shared" si="22"/>
        <v>0</v>
      </c>
    </row>
    <row r="174" spans="1:18" ht="12.75">
      <c r="A174" s="53">
        <f t="shared" si="16"/>
      </c>
      <c r="B174" s="75"/>
      <c r="C174" s="76"/>
      <c r="D174" s="65"/>
      <c r="E174" s="65"/>
      <c r="F174" s="72"/>
      <c r="G174" s="71"/>
      <c r="H174" s="58"/>
      <c r="I174" s="58"/>
      <c r="J174" s="58"/>
      <c r="K174" s="58"/>
      <c r="L174" s="67">
        <f t="shared" si="23"/>
        <v>0</v>
      </c>
      <c r="M174" s="73">
        <f t="shared" si="17"/>
      </c>
      <c r="N174" s="72">
        <f t="shared" si="18"/>
      </c>
      <c r="O174" s="72">
        <f t="shared" si="19"/>
      </c>
      <c r="P174" s="72">
        <f t="shared" si="20"/>
      </c>
      <c r="Q174" s="72">
        <f t="shared" si="21"/>
      </c>
      <c r="R174" s="74">
        <f t="shared" si="22"/>
        <v>0</v>
      </c>
    </row>
    <row r="175" spans="1:18" ht="12.75">
      <c r="A175" s="53">
        <f t="shared" si="16"/>
      </c>
      <c r="B175" s="75"/>
      <c r="C175" s="76"/>
      <c r="D175" s="65"/>
      <c r="E175" s="65"/>
      <c r="F175" s="72"/>
      <c r="G175" s="71"/>
      <c r="H175" s="58"/>
      <c r="I175" s="58"/>
      <c r="J175" s="58"/>
      <c r="K175" s="58"/>
      <c r="L175" s="67">
        <f t="shared" si="23"/>
        <v>0</v>
      </c>
      <c r="M175" s="73">
        <f t="shared" si="17"/>
      </c>
      <c r="N175" s="72">
        <f t="shared" si="18"/>
      </c>
      <c r="O175" s="72">
        <f t="shared" si="19"/>
      </c>
      <c r="P175" s="72">
        <f t="shared" si="20"/>
      </c>
      <c r="Q175" s="72">
        <f t="shared" si="21"/>
      </c>
      <c r="R175" s="74">
        <f t="shared" si="22"/>
        <v>0</v>
      </c>
    </row>
    <row r="176" spans="1:18" ht="12.75">
      <c r="A176" s="53">
        <f t="shared" si="16"/>
      </c>
      <c r="B176" s="75"/>
      <c r="C176" s="76"/>
      <c r="D176" s="65"/>
      <c r="E176" s="65"/>
      <c r="F176" s="72"/>
      <c r="G176" s="71"/>
      <c r="H176" s="58"/>
      <c r="I176" s="58"/>
      <c r="J176" s="58"/>
      <c r="K176" s="58"/>
      <c r="L176" s="67">
        <f t="shared" si="23"/>
        <v>0</v>
      </c>
      <c r="M176" s="73">
        <f t="shared" si="17"/>
      </c>
      <c r="N176" s="72">
        <f t="shared" si="18"/>
      </c>
      <c r="O176" s="72">
        <f t="shared" si="19"/>
      </c>
      <c r="P176" s="72">
        <f t="shared" si="20"/>
      </c>
      <c r="Q176" s="72">
        <f t="shared" si="21"/>
      </c>
      <c r="R176" s="74">
        <f t="shared" si="22"/>
        <v>0</v>
      </c>
    </row>
    <row r="177" spans="1:18" ht="12.75">
      <c r="A177" s="53">
        <f t="shared" si="16"/>
      </c>
      <c r="B177" s="75"/>
      <c r="C177" s="76"/>
      <c r="D177" s="65"/>
      <c r="E177" s="65"/>
      <c r="F177" s="72"/>
      <c r="G177" s="71"/>
      <c r="H177" s="58"/>
      <c r="I177" s="58"/>
      <c r="J177" s="58"/>
      <c r="K177" s="58"/>
      <c r="L177" s="67">
        <f t="shared" si="23"/>
        <v>0</v>
      </c>
      <c r="M177" s="73">
        <f t="shared" si="17"/>
      </c>
      <c r="N177" s="72">
        <f t="shared" si="18"/>
      </c>
      <c r="O177" s="72">
        <f t="shared" si="19"/>
      </c>
      <c r="P177" s="72">
        <f t="shared" si="20"/>
      </c>
      <c r="Q177" s="72">
        <f t="shared" si="21"/>
      </c>
      <c r="R177" s="74">
        <f t="shared" si="22"/>
        <v>0</v>
      </c>
    </row>
    <row r="178" spans="1:18" ht="12.75">
      <c r="A178" s="53">
        <f t="shared" si="16"/>
      </c>
      <c r="B178" s="75"/>
      <c r="C178" s="76"/>
      <c r="D178" s="65"/>
      <c r="E178" s="65"/>
      <c r="F178" s="72"/>
      <c r="G178" s="71"/>
      <c r="H178" s="58"/>
      <c r="I178" s="58"/>
      <c r="J178" s="58"/>
      <c r="K178" s="58"/>
      <c r="L178" s="67">
        <f t="shared" si="23"/>
        <v>0</v>
      </c>
      <c r="M178" s="73">
        <f t="shared" si="17"/>
      </c>
      <c r="N178" s="72">
        <f t="shared" si="18"/>
      </c>
      <c r="O178" s="72">
        <f t="shared" si="19"/>
      </c>
      <c r="P178" s="72">
        <f t="shared" si="20"/>
      </c>
      <c r="Q178" s="72">
        <f t="shared" si="21"/>
      </c>
      <c r="R178" s="74">
        <f t="shared" si="22"/>
        <v>0</v>
      </c>
    </row>
    <row r="179" spans="1:18" ht="12.75">
      <c r="A179" s="53">
        <f t="shared" si="16"/>
      </c>
      <c r="B179" s="75"/>
      <c r="C179" s="76"/>
      <c r="D179" s="65"/>
      <c r="E179" s="65"/>
      <c r="F179" s="72"/>
      <c r="G179" s="71"/>
      <c r="H179" s="58"/>
      <c r="I179" s="58"/>
      <c r="J179" s="58"/>
      <c r="K179" s="58"/>
      <c r="L179" s="67">
        <f t="shared" si="23"/>
        <v>0</v>
      </c>
      <c r="M179" s="73">
        <f t="shared" si="17"/>
      </c>
      <c r="N179" s="72">
        <f t="shared" si="18"/>
      </c>
      <c r="O179" s="72">
        <f t="shared" si="19"/>
      </c>
      <c r="P179" s="72">
        <f t="shared" si="20"/>
      </c>
      <c r="Q179" s="72">
        <f t="shared" si="21"/>
      </c>
      <c r="R179" s="74">
        <f t="shared" si="22"/>
        <v>0</v>
      </c>
    </row>
    <row r="180" spans="1:18" ht="12.75">
      <c r="A180" s="53">
        <f t="shared" si="16"/>
      </c>
      <c r="B180" s="75"/>
      <c r="C180" s="76"/>
      <c r="D180" s="65"/>
      <c r="E180" s="65"/>
      <c r="F180" s="72"/>
      <c r="G180" s="71"/>
      <c r="H180" s="58"/>
      <c r="I180" s="58"/>
      <c r="J180" s="58"/>
      <c r="K180" s="58"/>
      <c r="L180" s="67">
        <f t="shared" si="23"/>
        <v>0</v>
      </c>
      <c r="M180" s="73">
        <f t="shared" si="17"/>
      </c>
      <c r="N180" s="72">
        <f t="shared" si="18"/>
      </c>
      <c r="O180" s="72">
        <f t="shared" si="19"/>
      </c>
      <c r="P180" s="72">
        <f t="shared" si="20"/>
      </c>
      <c r="Q180" s="72">
        <f t="shared" si="21"/>
      </c>
      <c r="R180" s="74">
        <f t="shared" si="22"/>
        <v>0</v>
      </c>
    </row>
    <row r="181" spans="1:18" ht="12.75">
      <c r="A181" s="53">
        <f t="shared" si="16"/>
      </c>
      <c r="B181" s="75"/>
      <c r="C181" s="76"/>
      <c r="D181" s="65"/>
      <c r="E181" s="65"/>
      <c r="F181" s="72"/>
      <c r="G181" s="71"/>
      <c r="H181" s="58"/>
      <c r="I181" s="58"/>
      <c r="J181" s="58"/>
      <c r="K181" s="58"/>
      <c r="L181" s="67">
        <f t="shared" si="23"/>
        <v>0</v>
      </c>
      <c r="M181" s="73">
        <f t="shared" si="17"/>
      </c>
      <c r="N181" s="72">
        <f t="shared" si="18"/>
      </c>
      <c r="O181" s="72">
        <f t="shared" si="19"/>
      </c>
      <c r="P181" s="72">
        <f t="shared" si="20"/>
      </c>
      <c r="Q181" s="72">
        <f t="shared" si="21"/>
      </c>
      <c r="R181" s="74">
        <f t="shared" si="22"/>
        <v>0</v>
      </c>
    </row>
    <row r="182" spans="1:18" ht="12.75">
      <c r="A182" s="53">
        <f t="shared" si="16"/>
      </c>
      <c r="B182" s="75"/>
      <c r="C182" s="76"/>
      <c r="D182" s="65"/>
      <c r="E182" s="65"/>
      <c r="F182" s="72"/>
      <c r="G182" s="71"/>
      <c r="H182" s="58"/>
      <c r="I182" s="58"/>
      <c r="J182" s="58"/>
      <c r="K182" s="58"/>
      <c r="L182" s="67">
        <f t="shared" si="23"/>
        <v>0</v>
      </c>
      <c r="M182" s="73">
        <f t="shared" si="17"/>
      </c>
      <c r="N182" s="72">
        <f t="shared" si="18"/>
      </c>
      <c r="O182" s="72">
        <f t="shared" si="19"/>
      </c>
      <c r="P182" s="72">
        <f t="shared" si="20"/>
      </c>
      <c r="Q182" s="72">
        <f t="shared" si="21"/>
      </c>
      <c r="R182" s="74">
        <f t="shared" si="22"/>
        <v>0</v>
      </c>
    </row>
    <row r="183" spans="1:18" ht="12.75">
      <c r="A183" s="53">
        <f t="shared" si="16"/>
      </c>
      <c r="B183" s="75"/>
      <c r="C183" s="76"/>
      <c r="D183" s="65"/>
      <c r="E183" s="65"/>
      <c r="F183" s="72"/>
      <c r="G183" s="71"/>
      <c r="H183" s="58"/>
      <c r="I183" s="58"/>
      <c r="J183" s="58"/>
      <c r="K183" s="58"/>
      <c r="L183" s="67">
        <f t="shared" si="23"/>
        <v>0</v>
      </c>
      <c r="M183" s="73">
        <f t="shared" si="17"/>
      </c>
      <c r="N183" s="72">
        <f t="shared" si="18"/>
      </c>
      <c r="O183" s="72">
        <f t="shared" si="19"/>
      </c>
      <c r="P183" s="72">
        <f t="shared" si="20"/>
      </c>
      <c r="Q183" s="72">
        <f t="shared" si="21"/>
      </c>
      <c r="R183" s="74">
        <f t="shared" si="22"/>
        <v>0</v>
      </c>
    </row>
    <row r="184" spans="1:18" ht="12.75">
      <c r="A184" s="53">
        <f t="shared" si="16"/>
      </c>
      <c r="B184" s="75"/>
      <c r="C184" s="76"/>
      <c r="D184" s="65"/>
      <c r="E184" s="65"/>
      <c r="F184" s="72"/>
      <c r="G184" s="71"/>
      <c r="H184" s="58"/>
      <c r="I184" s="58"/>
      <c r="J184" s="58"/>
      <c r="K184" s="58"/>
      <c r="L184" s="67">
        <f t="shared" si="23"/>
        <v>0</v>
      </c>
      <c r="M184" s="73">
        <f t="shared" si="17"/>
      </c>
      <c r="N184" s="72">
        <f t="shared" si="18"/>
      </c>
      <c r="O184" s="72">
        <f t="shared" si="19"/>
      </c>
      <c r="P184" s="72">
        <f t="shared" si="20"/>
      </c>
      <c r="Q184" s="72">
        <f t="shared" si="21"/>
      </c>
      <c r="R184" s="74">
        <f t="shared" si="22"/>
        <v>0</v>
      </c>
    </row>
    <row r="185" spans="1:18" ht="12.75">
      <c r="A185" s="53">
        <f t="shared" si="16"/>
      </c>
      <c r="B185" s="75"/>
      <c r="C185" s="76"/>
      <c r="D185" s="65"/>
      <c r="E185" s="65"/>
      <c r="F185" s="72"/>
      <c r="G185" s="71"/>
      <c r="H185" s="58"/>
      <c r="I185" s="58"/>
      <c r="J185" s="58"/>
      <c r="K185" s="58"/>
      <c r="L185" s="67">
        <f t="shared" si="23"/>
        <v>0</v>
      </c>
      <c r="M185" s="73">
        <f t="shared" si="17"/>
      </c>
      <c r="N185" s="72">
        <f t="shared" si="18"/>
      </c>
      <c r="O185" s="72">
        <f t="shared" si="19"/>
      </c>
      <c r="P185" s="72">
        <f t="shared" si="20"/>
      </c>
      <c r="Q185" s="72">
        <f t="shared" si="21"/>
      </c>
      <c r="R185" s="74">
        <f t="shared" si="22"/>
        <v>0</v>
      </c>
    </row>
    <row r="186" spans="1:18" ht="12.75">
      <c r="A186" s="53">
        <f t="shared" si="16"/>
      </c>
      <c r="B186" s="75"/>
      <c r="C186" s="76"/>
      <c r="D186" s="65"/>
      <c r="E186" s="65"/>
      <c r="F186" s="72"/>
      <c r="G186" s="71"/>
      <c r="H186" s="58"/>
      <c r="I186" s="58"/>
      <c r="J186" s="58"/>
      <c r="K186" s="58"/>
      <c r="L186" s="67">
        <f t="shared" si="23"/>
        <v>0</v>
      </c>
      <c r="M186" s="73">
        <f t="shared" si="17"/>
      </c>
      <c r="N186" s="72">
        <f t="shared" si="18"/>
      </c>
      <c r="O186" s="72">
        <f t="shared" si="19"/>
      </c>
      <c r="P186" s="72">
        <f t="shared" si="20"/>
      </c>
      <c r="Q186" s="72">
        <f t="shared" si="21"/>
      </c>
      <c r="R186" s="74">
        <f t="shared" si="22"/>
        <v>0</v>
      </c>
    </row>
    <row r="187" spans="1:18" ht="12.75">
      <c r="A187" s="53">
        <f t="shared" si="16"/>
      </c>
      <c r="B187" s="75"/>
      <c r="C187" s="76"/>
      <c r="D187" s="65"/>
      <c r="E187" s="65"/>
      <c r="F187" s="72"/>
      <c r="G187" s="71"/>
      <c r="H187" s="58"/>
      <c r="I187" s="58"/>
      <c r="J187" s="58"/>
      <c r="K187" s="58"/>
      <c r="L187" s="67">
        <f t="shared" si="23"/>
        <v>0</v>
      </c>
      <c r="M187" s="73">
        <f t="shared" si="17"/>
      </c>
      <c r="N187" s="72">
        <f t="shared" si="18"/>
      </c>
      <c r="O187" s="72">
        <f t="shared" si="19"/>
      </c>
      <c r="P187" s="72">
        <f t="shared" si="20"/>
      </c>
      <c r="Q187" s="72">
        <f t="shared" si="21"/>
      </c>
      <c r="R187" s="74">
        <f t="shared" si="22"/>
        <v>0</v>
      </c>
    </row>
    <row r="188" spans="1:18" ht="12.75">
      <c r="A188" s="53">
        <f t="shared" si="16"/>
      </c>
      <c r="B188" s="75"/>
      <c r="C188" s="76"/>
      <c r="D188" s="65"/>
      <c r="E188" s="65"/>
      <c r="F188" s="72"/>
      <c r="G188" s="71"/>
      <c r="H188" s="58"/>
      <c r="I188" s="58"/>
      <c r="J188" s="58"/>
      <c r="K188" s="58"/>
      <c r="L188" s="67">
        <f t="shared" si="23"/>
        <v>0</v>
      </c>
      <c r="M188" s="73">
        <f t="shared" si="17"/>
      </c>
      <c r="N188" s="72">
        <f t="shared" si="18"/>
      </c>
      <c r="O188" s="72">
        <f t="shared" si="19"/>
      </c>
      <c r="P188" s="72">
        <f t="shared" si="20"/>
      </c>
      <c r="Q188" s="72">
        <f t="shared" si="21"/>
      </c>
      <c r="R188" s="74">
        <f t="shared" si="22"/>
        <v>0</v>
      </c>
    </row>
    <row r="189" spans="1:18" ht="12.75">
      <c r="A189" s="53">
        <f t="shared" si="16"/>
      </c>
      <c r="B189" s="75"/>
      <c r="C189" s="76"/>
      <c r="D189" s="65"/>
      <c r="E189" s="65"/>
      <c r="F189" s="72"/>
      <c r="G189" s="71"/>
      <c r="H189" s="58"/>
      <c r="I189" s="58"/>
      <c r="J189" s="58"/>
      <c r="K189" s="58"/>
      <c r="L189" s="67">
        <f t="shared" si="23"/>
        <v>0</v>
      </c>
      <c r="M189" s="73">
        <f t="shared" si="17"/>
      </c>
      <c r="N189" s="72">
        <f t="shared" si="18"/>
      </c>
      <c r="O189" s="72">
        <f t="shared" si="19"/>
      </c>
      <c r="P189" s="72">
        <f t="shared" si="20"/>
      </c>
      <c r="Q189" s="72">
        <f t="shared" si="21"/>
      </c>
      <c r="R189" s="74">
        <f t="shared" si="22"/>
        <v>0</v>
      </c>
    </row>
    <row r="190" spans="1:18" ht="12.75">
      <c r="A190" s="53">
        <f t="shared" si="16"/>
      </c>
      <c r="B190" s="75"/>
      <c r="C190" s="76"/>
      <c r="D190" s="65"/>
      <c r="E190" s="65"/>
      <c r="F190" s="72"/>
      <c r="G190" s="71"/>
      <c r="H190" s="58"/>
      <c r="I190" s="58"/>
      <c r="J190" s="58"/>
      <c r="K190" s="58"/>
      <c r="L190" s="67">
        <f t="shared" si="23"/>
        <v>0</v>
      </c>
      <c r="M190" s="73">
        <f t="shared" si="17"/>
      </c>
      <c r="N190" s="72">
        <f t="shared" si="18"/>
      </c>
      <c r="O190" s="72">
        <f t="shared" si="19"/>
      </c>
      <c r="P190" s="72">
        <f t="shared" si="20"/>
      </c>
      <c r="Q190" s="72">
        <f t="shared" si="21"/>
      </c>
      <c r="R190" s="74">
        <f t="shared" si="22"/>
        <v>0</v>
      </c>
    </row>
    <row r="191" spans="1:18" ht="12.75">
      <c r="A191" s="53">
        <f t="shared" si="16"/>
      </c>
      <c r="B191" s="75"/>
      <c r="C191" s="76"/>
      <c r="D191" s="65"/>
      <c r="E191" s="65"/>
      <c r="F191" s="72"/>
      <c r="G191" s="71"/>
      <c r="H191" s="58"/>
      <c r="I191" s="58"/>
      <c r="J191" s="58"/>
      <c r="K191" s="58"/>
      <c r="L191" s="67">
        <f t="shared" si="23"/>
        <v>0</v>
      </c>
      <c r="M191" s="73">
        <f t="shared" si="17"/>
      </c>
      <c r="N191" s="72">
        <f t="shared" si="18"/>
      </c>
      <c r="O191" s="72">
        <f t="shared" si="19"/>
      </c>
      <c r="P191" s="72">
        <f t="shared" si="20"/>
      </c>
      <c r="Q191" s="72">
        <f t="shared" si="21"/>
      </c>
      <c r="R191" s="74">
        <f t="shared" si="22"/>
        <v>0</v>
      </c>
    </row>
    <row r="192" spans="1:18" ht="12.75">
      <c r="A192" s="53">
        <f t="shared" si="16"/>
      </c>
      <c r="B192" s="75"/>
      <c r="C192" s="76"/>
      <c r="D192" s="65"/>
      <c r="E192" s="65"/>
      <c r="F192" s="72"/>
      <c r="G192" s="71"/>
      <c r="H192" s="58"/>
      <c r="I192" s="58"/>
      <c r="J192" s="58"/>
      <c r="K192" s="58"/>
      <c r="L192" s="67">
        <f t="shared" si="23"/>
        <v>0</v>
      </c>
      <c r="M192" s="73">
        <f t="shared" si="17"/>
      </c>
      <c r="N192" s="72">
        <f t="shared" si="18"/>
      </c>
      <c r="O192" s="72">
        <f t="shared" si="19"/>
      </c>
      <c r="P192" s="72">
        <f t="shared" si="20"/>
      </c>
      <c r="Q192" s="72">
        <f t="shared" si="21"/>
      </c>
      <c r="R192" s="74">
        <f t="shared" si="22"/>
        <v>0</v>
      </c>
    </row>
    <row r="193" spans="1:18" ht="12.75">
      <c r="A193" s="53">
        <f t="shared" si="16"/>
      </c>
      <c r="B193" s="75"/>
      <c r="C193" s="76"/>
      <c r="D193" s="65"/>
      <c r="E193" s="65"/>
      <c r="F193" s="72"/>
      <c r="G193" s="71"/>
      <c r="H193" s="58"/>
      <c r="I193" s="58"/>
      <c r="J193" s="58"/>
      <c r="K193" s="58"/>
      <c r="L193" s="67">
        <f t="shared" si="23"/>
        <v>0</v>
      </c>
      <c r="M193" s="73">
        <f t="shared" si="17"/>
      </c>
      <c r="N193" s="72">
        <f t="shared" si="18"/>
      </c>
      <c r="O193" s="72">
        <f t="shared" si="19"/>
      </c>
      <c r="P193" s="72">
        <f t="shared" si="20"/>
      </c>
      <c r="Q193" s="72">
        <f t="shared" si="21"/>
      </c>
      <c r="R193" s="74">
        <f t="shared" si="22"/>
        <v>0</v>
      </c>
    </row>
    <row r="194" spans="1:18" ht="12.75">
      <c r="A194" s="53">
        <f t="shared" si="16"/>
      </c>
      <c r="B194" s="75"/>
      <c r="C194" s="76"/>
      <c r="D194" s="65"/>
      <c r="E194" s="65"/>
      <c r="F194" s="72"/>
      <c r="G194" s="71"/>
      <c r="H194" s="58"/>
      <c r="I194" s="58"/>
      <c r="J194" s="58"/>
      <c r="K194" s="58"/>
      <c r="L194" s="67">
        <f t="shared" si="23"/>
        <v>0</v>
      </c>
      <c r="M194" s="73">
        <f t="shared" si="17"/>
      </c>
      <c r="N194" s="72">
        <f t="shared" si="18"/>
      </c>
      <c r="O194" s="72">
        <f t="shared" si="19"/>
      </c>
      <c r="P194" s="72">
        <f t="shared" si="20"/>
      </c>
      <c r="Q194" s="72">
        <f t="shared" si="21"/>
      </c>
      <c r="R194" s="74">
        <f t="shared" si="22"/>
        <v>0</v>
      </c>
    </row>
    <row r="195" spans="1:18" ht="12.75">
      <c r="A195" s="53">
        <f t="shared" si="16"/>
      </c>
      <c r="B195" s="75"/>
      <c r="C195" s="76"/>
      <c r="D195" s="65"/>
      <c r="E195" s="65"/>
      <c r="F195" s="72"/>
      <c r="G195" s="71"/>
      <c r="H195" s="58"/>
      <c r="I195" s="58"/>
      <c r="J195" s="58"/>
      <c r="K195" s="58"/>
      <c r="L195" s="67">
        <f t="shared" si="23"/>
        <v>0</v>
      </c>
      <c r="M195" s="73">
        <f t="shared" si="17"/>
      </c>
      <c r="N195" s="72">
        <f t="shared" si="18"/>
      </c>
      <c r="O195" s="72">
        <f t="shared" si="19"/>
      </c>
      <c r="P195" s="72">
        <f t="shared" si="20"/>
      </c>
      <c r="Q195" s="72">
        <f t="shared" si="21"/>
      </c>
      <c r="R195" s="74">
        <f t="shared" si="22"/>
        <v>0</v>
      </c>
    </row>
    <row r="196" spans="1:18" ht="12.75">
      <c r="A196" s="53">
        <f t="shared" si="16"/>
      </c>
      <c r="B196" s="75"/>
      <c r="C196" s="76"/>
      <c r="D196" s="65"/>
      <c r="E196" s="65"/>
      <c r="F196" s="72"/>
      <c r="G196" s="71"/>
      <c r="H196" s="58"/>
      <c r="I196" s="58"/>
      <c r="J196" s="58"/>
      <c r="K196" s="58"/>
      <c r="L196" s="67">
        <f t="shared" si="23"/>
        <v>0</v>
      </c>
      <c r="M196" s="73">
        <f t="shared" si="17"/>
      </c>
      <c r="N196" s="72">
        <f t="shared" si="18"/>
      </c>
      <c r="O196" s="72">
        <f t="shared" si="19"/>
      </c>
      <c r="P196" s="72">
        <f t="shared" si="20"/>
      </c>
      <c r="Q196" s="72">
        <f t="shared" si="21"/>
      </c>
      <c r="R196" s="74">
        <f t="shared" si="22"/>
        <v>0</v>
      </c>
    </row>
    <row r="197" spans="1:18" ht="12.75">
      <c r="A197" s="53">
        <f t="shared" si="16"/>
      </c>
      <c r="B197" s="75"/>
      <c r="C197" s="76"/>
      <c r="D197" s="65"/>
      <c r="E197" s="65"/>
      <c r="F197" s="72"/>
      <c r="G197" s="71"/>
      <c r="H197" s="58"/>
      <c r="I197" s="58"/>
      <c r="J197" s="58"/>
      <c r="K197" s="58"/>
      <c r="L197" s="67">
        <f t="shared" si="23"/>
        <v>0</v>
      </c>
      <c r="M197" s="73">
        <f t="shared" si="17"/>
      </c>
      <c r="N197" s="72">
        <f t="shared" si="18"/>
      </c>
      <c r="O197" s="72">
        <f t="shared" si="19"/>
      </c>
      <c r="P197" s="72">
        <f t="shared" si="20"/>
      </c>
      <c r="Q197" s="72">
        <f t="shared" si="21"/>
      </c>
      <c r="R197" s="74">
        <f t="shared" si="22"/>
        <v>0</v>
      </c>
    </row>
    <row r="198" spans="1:18" ht="12.75">
      <c r="A198" s="53">
        <f t="shared" si="16"/>
      </c>
      <c r="B198" s="75"/>
      <c r="C198" s="76"/>
      <c r="D198" s="65"/>
      <c r="E198" s="65"/>
      <c r="F198" s="72"/>
      <c r="G198" s="71"/>
      <c r="H198" s="58"/>
      <c r="I198" s="58"/>
      <c r="J198" s="58"/>
      <c r="K198" s="58"/>
      <c r="L198" s="67">
        <f t="shared" si="23"/>
        <v>0</v>
      </c>
      <c r="M198" s="73">
        <f t="shared" si="17"/>
      </c>
      <c r="N198" s="72">
        <f t="shared" si="18"/>
      </c>
      <c r="O198" s="72">
        <f t="shared" si="19"/>
      </c>
      <c r="P198" s="72">
        <f t="shared" si="20"/>
      </c>
      <c r="Q198" s="72">
        <f t="shared" si="21"/>
      </c>
      <c r="R198" s="74">
        <f t="shared" si="22"/>
        <v>0</v>
      </c>
    </row>
    <row r="199" spans="1:18" ht="12.75">
      <c r="A199" s="53">
        <f aca="true" t="shared" si="24" ref="A199:A208">IF(B199="","",VLOOKUP(_XLL.FIN.MES(B199,0),MatrizMeses,2))</f>
      </c>
      <c r="B199" s="75"/>
      <c r="C199" s="76"/>
      <c r="D199" s="65"/>
      <c r="E199" s="65"/>
      <c r="F199" s="72"/>
      <c r="G199" s="71"/>
      <c r="H199" s="58"/>
      <c r="I199" s="58"/>
      <c r="J199" s="58"/>
      <c r="K199" s="58"/>
      <c r="L199" s="67">
        <f t="shared" si="23"/>
        <v>0</v>
      </c>
      <c r="M199" s="73">
        <f aca="true" t="shared" si="25" ref="M199:M208">IF($F199="","",+$F199*G199)</f>
      </c>
      <c r="N199" s="72">
        <f aca="true" t="shared" si="26" ref="N199:N208">IF($F199="","",+$F199*H199)</f>
      </c>
      <c r="O199" s="72">
        <f aca="true" t="shared" si="27" ref="O199:O208">IF($F199="","",+$F199*I199)</f>
      </c>
      <c r="P199" s="72">
        <f aca="true" t="shared" si="28" ref="P199:P208">IF($F199="","",+$F199*J199)</f>
      </c>
      <c r="Q199" s="72">
        <f aca="true" t="shared" si="29" ref="Q199:Q208">IF($F199="","",+$F199*K199)</f>
      </c>
      <c r="R199" s="74">
        <f aca="true" t="shared" si="30" ref="R199:R209">+F199-SUM(M199:Q199)</f>
        <v>0</v>
      </c>
    </row>
    <row r="200" spans="1:18" ht="12.75">
      <c r="A200" s="53">
        <f t="shared" si="24"/>
      </c>
      <c r="B200" s="75"/>
      <c r="C200" s="76"/>
      <c r="D200" s="65"/>
      <c r="E200" s="65"/>
      <c r="F200" s="72"/>
      <c r="G200" s="71"/>
      <c r="H200" s="58"/>
      <c r="I200" s="58"/>
      <c r="J200" s="58"/>
      <c r="K200" s="58"/>
      <c r="L200" s="67">
        <f aca="true" t="shared" si="31" ref="L200:L208">SUM(G200:K200)</f>
        <v>0</v>
      </c>
      <c r="M200" s="73">
        <f t="shared" si="25"/>
      </c>
      <c r="N200" s="72">
        <f t="shared" si="26"/>
      </c>
      <c r="O200" s="72">
        <f t="shared" si="27"/>
      </c>
      <c r="P200" s="72">
        <f t="shared" si="28"/>
      </c>
      <c r="Q200" s="72">
        <f t="shared" si="29"/>
      </c>
      <c r="R200" s="74">
        <f t="shared" si="30"/>
        <v>0</v>
      </c>
    </row>
    <row r="201" spans="1:18" ht="12.75">
      <c r="A201" s="53">
        <f t="shared" si="24"/>
      </c>
      <c r="B201" s="75"/>
      <c r="C201" s="76"/>
      <c r="D201" s="65"/>
      <c r="E201" s="65"/>
      <c r="F201" s="72"/>
      <c r="G201" s="71"/>
      <c r="H201" s="58"/>
      <c r="I201" s="58"/>
      <c r="J201" s="58"/>
      <c r="K201" s="58"/>
      <c r="L201" s="67">
        <f t="shared" si="31"/>
        <v>0</v>
      </c>
      <c r="M201" s="73">
        <f t="shared" si="25"/>
      </c>
      <c r="N201" s="72">
        <f t="shared" si="26"/>
      </c>
      <c r="O201" s="72">
        <f t="shared" si="27"/>
      </c>
      <c r="P201" s="72">
        <f t="shared" si="28"/>
      </c>
      <c r="Q201" s="72">
        <f t="shared" si="29"/>
      </c>
      <c r="R201" s="74">
        <f t="shared" si="30"/>
        <v>0</v>
      </c>
    </row>
    <row r="202" spans="1:18" ht="12.75">
      <c r="A202" s="53">
        <f t="shared" si="24"/>
      </c>
      <c r="B202" s="75"/>
      <c r="C202" s="76"/>
      <c r="D202" s="65"/>
      <c r="E202" s="65"/>
      <c r="F202" s="72"/>
      <c r="G202" s="71"/>
      <c r="H202" s="58"/>
      <c r="I202" s="58"/>
      <c r="J202" s="58"/>
      <c r="K202" s="58"/>
      <c r="L202" s="67">
        <f t="shared" si="31"/>
        <v>0</v>
      </c>
      <c r="M202" s="73">
        <f t="shared" si="25"/>
      </c>
      <c r="N202" s="72">
        <f t="shared" si="26"/>
      </c>
      <c r="O202" s="72">
        <f t="shared" si="27"/>
      </c>
      <c r="P202" s="72">
        <f t="shared" si="28"/>
      </c>
      <c r="Q202" s="72">
        <f t="shared" si="29"/>
      </c>
      <c r="R202" s="74">
        <f t="shared" si="30"/>
        <v>0</v>
      </c>
    </row>
    <row r="203" spans="1:18" ht="12.75">
      <c r="A203" s="53">
        <f t="shared" si="24"/>
      </c>
      <c r="B203" s="75"/>
      <c r="C203" s="76"/>
      <c r="D203" s="65"/>
      <c r="E203" s="65"/>
      <c r="F203" s="72"/>
      <c r="G203" s="71"/>
      <c r="H203" s="58"/>
      <c r="I203" s="58"/>
      <c r="J203" s="58"/>
      <c r="K203" s="58"/>
      <c r="L203" s="67">
        <f t="shared" si="31"/>
        <v>0</v>
      </c>
      <c r="M203" s="73">
        <f t="shared" si="25"/>
      </c>
      <c r="N203" s="72">
        <f t="shared" si="26"/>
      </c>
      <c r="O203" s="72">
        <f t="shared" si="27"/>
      </c>
      <c r="P203" s="72">
        <f t="shared" si="28"/>
      </c>
      <c r="Q203" s="72">
        <f t="shared" si="29"/>
      </c>
      <c r="R203" s="74">
        <f t="shared" si="30"/>
        <v>0</v>
      </c>
    </row>
    <row r="204" spans="1:18" ht="12.75">
      <c r="A204" s="53">
        <f t="shared" si="24"/>
      </c>
      <c r="B204" s="75"/>
      <c r="C204" s="76"/>
      <c r="D204" s="65"/>
      <c r="E204" s="65"/>
      <c r="F204" s="72"/>
      <c r="G204" s="71"/>
      <c r="H204" s="58"/>
      <c r="I204" s="58"/>
      <c r="J204" s="58"/>
      <c r="K204" s="58"/>
      <c r="L204" s="67">
        <f t="shared" si="31"/>
        <v>0</v>
      </c>
      <c r="M204" s="73">
        <f t="shared" si="25"/>
      </c>
      <c r="N204" s="72">
        <f t="shared" si="26"/>
      </c>
      <c r="O204" s="72">
        <f t="shared" si="27"/>
      </c>
      <c r="P204" s="72">
        <f t="shared" si="28"/>
      </c>
      <c r="Q204" s="72">
        <f t="shared" si="29"/>
      </c>
      <c r="R204" s="74">
        <f t="shared" si="30"/>
        <v>0</v>
      </c>
    </row>
    <row r="205" spans="1:18" ht="12.75">
      <c r="A205" s="53">
        <f t="shared" si="24"/>
      </c>
      <c r="B205" s="75"/>
      <c r="C205" s="76"/>
      <c r="D205" s="65"/>
      <c r="E205" s="65"/>
      <c r="F205" s="72"/>
      <c r="G205" s="71"/>
      <c r="H205" s="58"/>
      <c r="I205" s="58"/>
      <c r="J205" s="58"/>
      <c r="K205" s="58"/>
      <c r="L205" s="67">
        <f t="shared" si="31"/>
        <v>0</v>
      </c>
      <c r="M205" s="73">
        <f t="shared" si="25"/>
      </c>
      <c r="N205" s="72">
        <f t="shared" si="26"/>
      </c>
      <c r="O205" s="72">
        <f t="shared" si="27"/>
      </c>
      <c r="P205" s="72">
        <f t="shared" si="28"/>
      </c>
      <c r="Q205" s="72">
        <f t="shared" si="29"/>
      </c>
      <c r="R205" s="74">
        <f t="shared" si="30"/>
        <v>0</v>
      </c>
    </row>
    <row r="206" spans="1:18" ht="12.75">
      <c r="A206" s="53">
        <f t="shared" si="24"/>
      </c>
      <c r="B206" s="75"/>
      <c r="C206" s="76"/>
      <c r="D206" s="65"/>
      <c r="E206" s="65"/>
      <c r="F206" s="72"/>
      <c r="G206" s="71"/>
      <c r="H206" s="58"/>
      <c r="I206" s="58"/>
      <c r="J206" s="58"/>
      <c r="K206" s="58"/>
      <c r="L206" s="67">
        <f t="shared" si="31"/>
        <v>0</v>
      </c>
      <c r="M206" s="73">
        <f t="shared" si="25"/>
      </c>
      <c r="N206" s="72">
        <f t="shared" si="26"/>
      </c>
      <c r="O206" s="72">
        <f t="shared" si="27"/>
      </c>
      <c r="P206" s="72">
        <f t="shared" si="28"/>
      </c>
      <c r="Q206" s="72">
        <f t="shared" si="29"/>
      </c>
      <c r="R206" s="74">
        <f t="shared" si="30"/>
        <v>0</v>
      </c>
    </row>
    <row r="207" spans="1:18" ht="12.75">
      <c r="A207" s="53">
        <f t="shared" si="24"/>
      </c>
      <c r="B207" s="75"/>
      <c r="C207" s="76"/>
      <c r="D207" s="65"/>
      <c r="E207" s="65"/>
      <c r="F207" s="72"/>
      <c r="G207" s="71"/>
      <c r="H207" s="58"/>
      <c r="I207" s="58"/>
      <c r="J207" s="58"/>
      <c r="K207" s="58"/>
      <c r="L207" s="67">
        <f t="shared" si="31"/>
        <v>0</v>
      </c>
      <c r="M207" s="73">
        <f t="shared" si="25"/>
      </c>
      <c r="N207" s="72">
        <f t="shared" si="26"/>
      </c>
      <c r="O207" s="72">
        <f t="shared" si="27"/>
      </c>
      <c r="P207" s="72">
        <f t="shared" si="28"/>
      </c>
      <c r="Q207" s="72">
        <f t="shared" si="29"/>
      </c>
      <c r="R207" s="74">
        <f t="shared" si="30"/>
        <v>0</v>
      </c>
    </row>
    <row r="208" spans="1:18" ht="13.5" thickBot="1">
      <c r="A208" s="53">
        <f t="shared" si="24"/>
      </c>
      <c r="B208" s="78"/>
      <c r="C208" s="79"/>
      <c r="D208" s="80"/>
      <c r="E208" s="80"/>
      <c r="F208" s="81"/>
      <c r="G208" s="82"/>
      <c r="H208" s="83"/>
      <c r="I208" s="83"/>
      <c r="J208" s="83"/>
      <c r="K208" s="83"/>
      <c r="L208" s="84">
        <f t="shared" si="31"/>
        <v>0</v>
      </c>
      <c r="M208" s="85">
        <f t="shared" si="25"/>
      </c>
      <c r="N208" s="81">
        <f t="shared" si="26"/>
      </c>
      <c r="O208" s="81">
        <f t="shared" si="27"/>
      </c>
      <c r="P208" s="81">
        <f t="shared" si="28"/>
      </c>
      <c r="Q208" s="81">
        <f t="shared" si="29"/>
      </c>
      <c r="R208" s="86">
        <f t="shared" si="30"/>
        <v>0</v>
      </c>
    </row>
    <row r="209" spans="1:18" ht="13.5" thickTop="1">
      <c r="A209" s="53"/>
      <c r="B209" s="93" t="s">
        <v>10</v>
      </c>
      <c r="C209" s="93"/>
      <c r="D209" s="93"/>
      <c r="F209" s="87">
        <f>SUM(F7:F208)</f>
        <v>1849227</v>
      </c>
      <c r="M209" s="87">
        <f>SUM(M7:M208)</f>
        <v>934285.78</v>
      </c>
      <c r="N209" s="87">
        <f>SUM(N7:N208)</f>
        <v>665626.86</v>
      </c>
      <c r="O209" s="87">
        <f>SUM(O7:O208)</f>
        <v>249314.36000000004</v>
      </c>
      <c r="P209" s="87">
        <f>SUM(P7:P208)</f>
        <v>0</v>
      </c>
      <c r="Q209" s="87">
        <f>SUM(Q7:Q208)</f>
        <v>0</v>
      </c>
      <c r="R209" s="87">
        <f t="shared" si="30"/>
        <v>0</v>
      </c>
    </row>
  </sheetData>
  <sheetProtection/>
  <mergeCells count="5">
    <mergeCell ref="B209:D209"/>
    <mergeCell ref="B1:D1"/>
    <mergeCell ref="G4:K4"/>
    <mergeCell ref="B2:R2"/>
    <mergeCell ref="M4:Q4"/>
  </mergeCells>
  <dataValidations count="1">
    <dataValidation type="list" allowBlank="1" showInputMessage="1" showErrorMessage="1" sqref="D7:D208">
      <formula1>ListaConceptos</formula1>
    </dataValidation>
  </dataValidations>
  <printOptions/>
  <pageMargins left="0.32" right="0.34" top="0.984251968503937" bottom="0.984251968503937" header="0" footer="0"/>
  <pageSetup horizontalDpi="360" verticalDpi="36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2:B255"/>
  <sheetViews>
    <sheetView zoomScalePageLayoutView="0" workbookViewId="0" topLeftCell="A1">
      <selection activeCell="D16" sqref="D16"/>
    </sheetView>
  </sheetViews>
  <sheetFormatPr defaultColWidth="11.421875" defaultRowHeight="12.75"/>
  <sheetData>
    <row r="2" ht="12.75">
      <c r="A2" t="s">
        <v>16</v>
      </c>
    </row>
    <row r="3" spans="1:2" ht="12.75">
      <c r="A3" t="s">
        <v>17</v>
      </c>
      <c r="B3" t="s">
        <v>14</v>
      </c>
    </row>
    <row r="4" spans="1:2" ht="12.75">
      <c r="A4" s="3">
        <v>32874</v>
      </c>
      <c r="B4" s="4" t="s">
        <v>18</v>
      </c>
    </row>
    <row r="5" spans="1:2" ht="12.75">
      <c r="A5" s="3">
        <v>32905</v>
      </c>
      <c r="B5" s="4" t="s">
        <v>19</v>
      </c>
    </row>
    <row r="6" spans="1:2" ht="12.75">
      <c r="A6" s="3">
        <v>32933</v>
      </c>
      <c r="B6" s="4" t="s">
        <v>20</v>
      </c>
    </row>
    <row r="7" spans="1:2" ht="12.75">
      <c r="A7" s="3">
        <v>32964</v>
      </c>
      <c r="B7" s="4" t="s">
        <v>21</v>
      </c>
    </row>
    <row r="8" spans="1:2" ht="12.75">
      <c r="A8" s="3">
        <v>32994</v>
      </c>
      <c r="B8" s="4" t="s">
        <v>22</v>
      </c>
    </row>
    <row r="9" spans="1:2" ht="12.75">
      <c r="A9" s="3">
        <v>33025</v>
      </c>
      <c r="B9" s="4" t="s">
        <v>23</v>
      </c>
    </row>
    <row r="10" spans="1:2" ht="12.75">
      <c r="A10" s="3">
        <v>33055</v>
      </c>
      <c r="B10" s="4" t="s">
        <v>24</v>
      </c>
    </row>
    <row r="11" spans="1:2" ht="12.75">
      <c r="A11" s="3">
        <v>33086</v>
      </c>
      <c r="B11" s="4" t="s">
        <v>25</v>
      </c>
    </row>
    <row r="12" spans="1:2" ht="12.75">
      <c r="A12" s="3">
        <v>33117</v>
      </c>
      <c r="B12" s="4" t="s">
        <v>26</v>
      </c>
    </row>
    <row r="13" spans="1:2" ht="12.75">
      <c r="A13" s="3">
        <v>33147</v>
      </c>
      <c r="B13" s="4" t="s">
        <v>27</v>
      </c>
    </row>
    <row r="14" spans="1:2" ht="12.75">
      <c r="A14" s="3">
        <v>33178</v>
      </c>
      <c r="B14" s="4" t="s">
        <v>28</v>
      </c>
    </row>
    <row r="15" spans="1:2" ht="12.75">
      <c r="A15" s="3">
        <v>33208</v>
      </c>
      <c r="B15" s="4" t="s">
        <v>29</v>
      </c>
    </row>
    <row r="16" spans="1:2" ht="12.75">
      <c r="A16" s="3">
        <v>33239</v>
      </c>
      <c r="B16" s="4" t="s">
        <v>30</v>
      </c>
    </row>
    <row r="17" spans="1:2" ht="12.75">
      <c r="A17" s="3">
        <v>33270</v>
      </c>
      <c r="B17" s="4" t="s">
        <v>31</v>
      </c>
    </row>
    <row r="18" spans="1:2" ht="12.75">
      <c r="A18" s="3">
        <v>33298</v>
      </c>
      <c r="B18" s="4" t="s">
        <v>32</v>
      </c>
    </row>
    <row r="19" spans="1:2" ht="12.75">
      <c r="A19" s="3">
        <v>33329</v>
      </c>
      <c r="B19" s="4" t="s">
        <v>33</v>
      </c>
    </row>
    <row r="20" spans="1:2" ht="12.75">
      <c r="A20" s="3">
        <v>33359</v>
      </c>
      <c r="B20" s="4" t="s">
        <v>34</v>
      </c>
    </row>
    <row r="21" spans="1:2" ht="12.75">
      <c r="A21" s="3">
        <v>33390</v>
      </c>
      <c r="B21" s="4" t="s">
        <v>35</v>
      </c>
    </row>
    <row r="22" spans="1:2" ht="12.75">
      <c r="A22" s="3">
        <v>33420</v>
      </c>
      <c r="B22" s="4" t="s">
        <v>36</v>
      </c>
    </row>
    <row r="23" spans="1:2" ht="12.75">
      <c r="A23" s="3">
        <v>33451</v>
      </c>
      <c r="B23" s="4" t="s">
        <v>37</v>
      </c>
    </row>
    <row r="24" spans="1:2" ht="12.75">
      <c r="A24" s="3">
        <v>33482</v>
      </c>
      <c r="B24" s="4" t="s">
        <v>38</v>
      </c>
    </row>
    <row r="25" spans="1:2" ht="12.75">
      <c r="A25" s="3">
        <v>33512</v>
      </c>
      <c r="B25" s="4" t="s">
        <v>39</v>
      </c>
    </row>
    <row r="26" spans="1:2" ht="12.75">
      <c r="A26" s="3">
        <v>33543</v>
      </c>
      <c r="B26" s="4" t="s">
        <v>40</v>
      </c>
    </row>
    <row r="27" spans="1:2" ht="12.75">
      <c r="A27" s="3">
        <v>33573</v>
      </c>
      <c r="B27" s="4" t="s">
        <v>41</v>
      </c>
    </row>
    <row r="28" spans="1:2" ht="12.75">
      <c r="A28" s="3">
        <v>33604</v>
      </c>
      <c r="B28" s="4" t="s">
        <v>42</v>
      </c>
    </row>
    <row r="29" spans="1:2" ht="12.75">
      <c r="A29" s="3">
        <v>33635</v>
      </c>
      <c r="B29" s="4" t="s">
        <v>43</v>
      </c>
    </row>
    <row r="30" spans="1:2" ht="12.75">
      <c r="A30" s="3">
        <v>33664</v>
      </c>
      <c r="B30" s="4" t="s">
        <v>44</v>
      </c>
    </row>
    <row r="31" spans="1:2" ht="12.75">
      <c r="A31" s="3">
        <v>33695</v>
      </c>
      <c r="B31" s="4" t="s">
        <v>45</v>
      </c>
    </row>
    <row r="32" spans="1:2" ht="12.75">
      <c r="A32" s="3">
        <v>33725</v>
      </c>
      <c r="B32" s="4" t="s">
        <v>46</v>
      </c>
    </row>
    <row r="33" spans="1:2" ht="12.75">
      <c r="A33" s="3">
        <v>33756</v>
      </c>
      <c r="B33" s="4" t="s">
        <v>47</v>
      </c>
    </row>
    <row r="34" spans="1:2" ht="12.75">
      <c r="A34" s="3">
        <v>33786</v>
      </c>
      <c r="B34" s="4" t="s">
        <v>48</v>
      </c>
    </row>
    <row r="35" spans="1:2" ht="12.75">
      <c r="A35" s="3">
        <v>33817</v>
      </c>
      <c r="B35" s="4" t="s">
        <v>49</v>
      </c>
    </row>
    <row r="36" spans="1:2" ht="12.75">
      <c r="A36" s="3">
        <v>33848</v>
      </c>
      <c r="B36" s="4" t="s">
        <v>50</v>
      </c>
    </row>
    <row r="37" spans="1:2" ht="12.75">
      <c r="A37" s="3">
        <v>33878</v>
      </c>
      <c r="B37" s="4" t="s">
        <v>51</v>
      </c>
    </row>
    <row r="38" spans="1:2" ht="12.75">
      <c r="A38" s="3">
        <v>33909</v>
      </c>
      <c r="B38" s="4" t="s">
        <v>52</v>
      </c>
    </row>
    <row r="39" spans="1:2" ht="12.75">
      <c r="A39" s="3">
        <v>33939</v>
      </c>
      <c r="B39" s="4" t="s">
        <v>53</v>
      </c>
    </row>
    <row r="40" spans="1:2" ht="12.75">
      <c r="A40" s="3">
        <v>33970</v>
      </c>
      <c r="B40" s="4" t="s">
        <v>54</v>
      </c>
    </row>
    <row r="41" spans="1:2" ht="12.75">
      <c r="A41" s="3">
        <v>34001</v>
      </c>
      <c r="B41" s="4" t="s">
        <v>55</v>
      </c>
    </row>
    <row r="42" spans="1:2" ht="12.75">
      <c r="A42" s="3">
        <v>34029</v>
      </c>
      <c r="B42" s="4" t="s">
        <v>56</v>
      </c>
    </row>
    <row r="43" spans="1:2" ht="12.75">
      <c r="A43" s="3">
        <v>34060</v>
      </c>
      <c r="B43" s="4" t="s">
        <v>57</v>
      </c>
    </row>
    <row r="44" spans="1:2" ht="12.75">
      <c r="A44" s="3">
        <v>34090</v>
      </c>
      <c r="B44" s="4" t="s">
        <v>58</v>
      </c>
    </row>
    <row r="45" spans="1:2" ht="12.75">
      <c r="A45" s="3">
        <v>34121</v>
      </c>
      <c r="B45" s="4" t="s">
        <v>59</v>
      </c>
    </row>
    <row r="46" spans="1:2" ht="12.75">
      <c r="A46" s="3">
        <v>34151</v>
      </c>
      <c r="B46" s="4" t="s">
        <v>60</v>
      </c>
    </row>
    <row r="47" spans="1:2" ht="12.75">
      <c r="A47" s="3">
        <v>34182</v>
      </c>
      <c r="B47" s="4" t="s">
        <v>61</v>
      </c>
    </row>
    <row r="48" spans="1:2" ht="12.75">
      <c r="A48" s="3">
        <v>34213</v>
      </c>
      <c r="B48" s="4" t="s">
        <v>62</v>
      </c>
    </row>
    <row r="49" spans="1:2" ht="12.75">
      <c r="A49" s="3">
        <v>34243</v>
      </c>
      <c r="B49" s="4" t="s">
        <v>63</v>
      </c>
    </row>
    <row r="50" spans="1:2" ht="12.75">
      <c r="A50" s="3">
        <v>34274</v>
      </c>
      <c r="B50" s="4" t="s">
        <v>64</v>
      </c>
    </row>
    <row r="51" spans="1:2" ht="12.75">
      <c r="A51" s="3">
        <v>34304</v>
      </c>
      <c r="B51" s="4" t="s">
        <v>65</v>
      </c>
    </row>
    <row r="52" spans="1:2" ht="12.75">
      <c r="A52" s="3">
        <v>34335</v>
      </c>
      <c r="B52" s="4" t="s">
        <v>66</v>
      </c>
    </row>
    <row r="53" spans="1:2" ht="12.75">
      <c r="A53" s="3">
        <v>34366</v>
      </c>
      <c r="B53" s="4" t="s">
        <v>67</v>
      </c>
    </row>
    <row r="54" spans="1:2" ht="12.75">
      <c r="A54" s="3">
        <v>34394</v>
      </c>
      <c r="B54" s="4" t="s">
        <v>68</v>
      </c>
    </row>
    <row r="55" spans="1:2" ht="12.75">
      <c r="A55" s="3">
        <v>34425</v>
      </c>
      <c r="B55" s="4" t="s">
        <v>69</v>
      </c>
    </row>
    <row r="56" spans="1:2" ht="12.75">
      <c r="A56" s="3">
        <v>34455</v>
      </c>
      <c r="B56" s="4" t="s">
        <v>70</v>
      </c>
    </row>
    <row r="57" spans="1:2" ht="12.75">
      <c r="A57" s="3">
        <v>34486</v>
      </c>
      <c r="B57" s="4" t="s">
        <v>71</v>
      </c>
    </row>
    <row r="58" spans="1:2" ht="12.75">
      <c r="A58" s="3">
        <v>34516</v>
      </c>
      <c r="B58" s="4" t="s">
        <v>72</v>
      </c>
    </row>
    <row r="59" spans="1:2" ht="12.75">
      <c r="A59" s="3">
        <v>34547</v>
      </c>
      <c r="B59" s="4" t="s">
        <v>73</v>
      </c>
    </row>
    <row r="60" spans="1:2" ht="12.75">
      <c r="A60" s="3">
        <v>34578</v>
      </c>
      <c r="B60" s="4" t="s">
        <v>74</v>
      </c>
    </row>
    <row r="61" spans="1:2" ht="12.75">
      <c r="A61" s="3">
        <v>34608</v>
      </c>
      <c r="B61" s="4" t="s">
        <v>75</v>
      </c>
    </row>
    <row r="62" spans="1:2" ht="12.75">
      <c r="A62" s="3">
        <v>34639</v>
      </c>
      <c r="B62" s="4" t="s">
        <v>76</v>
      </c>
    </row>
    <row r="63" spans="1:2" ht="12.75">
      <c r="A63" s="3">
        <v>34669</v>
      </c>
      <c r="B63" s="4" t="s">
        <v>77</v>
      </c>
    </row>
    <row r="64" spans="1:2" ht="12.75">
      <c r="A64" s="3">
        <v>34700</v>
      </c>
      <c r="B64" s="4" t="s">
        <v>78</v>
      </c>
    </row>
    <row r="65" spans="1:2" ht="12.75">
      <c r="A65" s="3">
        <v>34731</v>
      </c>
      <c r="B65" s="4" t="s">
        <v>79</v>
      </c>
    </row>
    <row r="66" spans="1:2" ht="12.75">
      <c r="A66" s="3">
        <v>34759</v>
      </c>
      <c r="B66" s="4" t="s">
        <v>80</v>
      </c>
    </row>
    <row r="67" spans="1:2" ht="12.75">
      <c r="A67" s="3">
        <v>34790</v>
      </c>
      <c r="B67" s="4" t="s">
        <v>81</v>
      </c>
    </row>
    <row r="68" spans="1:2" ht="12.75">
      <c r="A68" s="3">
        <v>34820</v>
      </c>
      <c r="B68" s="4" t="s">
        <v>82</v>
      </c>
    </row>
    <row r="69" spans="1:2" ht="12.75">
      <c r="A69" s="3">
        <v>34851</v>
      </c>
      <c r="B69" s="4" t="s">
        <v>83</v>
      </c>
    </row>
    <row r="70" spans="1:2" ht="12.75">
      <c r="A70" s="3">
        <v>34881</v>
      </c>
      <c r="B70" s="4" t="s">
        <v>84</v>
      </c>
    </row>
    <row r="71" spans="1:2" ht="12.75">
      <c r="A71" s="3">
        <v>34912</v>
      </c>
      <c r="B71" s="4" t="s">
        <v>85</v>
      </c>
    </row>
    <row r="72" spans="1:2" ht="12.75">
      <c r="A72" s="3">
        <v>34943</v>
      </c>
      <c r="B72" s="4" t="s">
        <v>86</v>
      </c>
    </row>
    <row r="73" spans="1:2" ht="12.75">
      <c r="A73" s="3">
        <v>34973</v>
      </c>
      <c r="B73" s="4" t="s">
        <v>87</v>
      </c>
    </row>
    <row r="74" spans="1:2" ht="12.75">
      <c r="A74" s="3">
        <v>35004</v>
      </c>
      <c r="B74" s="4" t="s">
        <v>88</v>
      </c>
    </row>
    <row r="75" spans="1:2" ht="12.75">
      <c r="A75" s="3">
        <v>35034</v>
      </c>
      <c r="B75" s="4" t="s">
        <v>89</v>
      </c>
    </row>
    <row r="76" spans="1:2" ht="12.75">
      <c r="A76" s="3">
        <v>35065</v>
      </c>
      <c r="B76" s="4" t="s">
        <v>90</v>
      </c>
    </row>
    <row r="77" spans="1:2" ht="12.75">
      <c r="A77" s="3">
        <v>35096</v>
      </c>
      <c r="B77" s="4" t="s">
        <v>91</v>
      </c>
    </row>
    <row r="78" spans="1:2" ht="12.75">
      <c r="A78" s="3">
        <v>35125</v>
      </c>
      <c r="B78" s="4" t="s">
        <v>92</v>
      </c>
    </row>
    <row r="79" spans="1:2" ht="12.75">
      <c r="A79" s="3">
        <v>35156</v>
      </c>
      <c r="B79" s="4" t="s">
        <v>93</v>
      </c>
    </row>
    <row r="80" spans="1:2" ht="12.75">
      <c r="A80" s="3">
        <v>35186</v>
      </c>
      <c r="B80" s="4" t="s">
        <v>94</v>
      </c>
    </row>
    <row r="81" spans="1:2" ht="12.75">
      <c r="A81" s="3">
        <v>35217</v>
      </c>
      <c r="B81" s="4" t="s">
        <v>95</v>
      </c>
    </row>
    <row r="82" spans="1:2" ht="12.75">
      <c r="A82" s="3">
        <v>35247</v>
      </c>
      <c r="B82" s="4" t="s">
        <v>96</v>
      </c>
    </row>
    <row r="83" spans="1:2" ht="12.75">
      <c r="A83" s="3">
        <v>35278</v>
      </c>
      <c r="B83" s="4" t="s">
        <v>97</v>
      </c>
    </row>
    <row r="84" spans="1:2" ht="12.75">
      <c r="A84" s="3">
        <v>35309</v>
      </c>
      <c r="B84" s="4" t="s">
        <v>98</v>
      </c>
    </row>
    <row r="85" spans="1:2" ht="12.75">
      <c r="A85" s="3">
        <v>35339</v>
      </c>
      <c r="B85" s="4" t="s">
        <v>99</v>
      </c>
    </row>
    <row r="86" spans="1:2" ht="12.75">
      <c r="A86" s="3">
        <v>35370</v>
      </c>
      <c r="B86" s="4" t="s">
        <v>100</v>
      </c>
    </row>
    <row r="87" spans="1:2" ht="12.75">
      <c r="A87" s="3">
        <v>35400</v>
      </c>
      <c r="B87" s="4" t="s">
        <v>101</v>
      </c>
    </row>
    <row r="88" spans="1:2" ht="12.75">
      <c r="A88" s="3">
        <v>35431</v>
      </c>
      <c r="B88" s="4" t="s">
        <v>102</v>
      </c>
    </row>
    <row r="89" spans="1:2" ht="12.75">
      <c r="A89" s="3">
        <v>35462</v>
      </c>
      <c r="B89" s="4" t="s">
        <v>103</v>
      </c>
    </row>
    <row r="90" spans="1:2" ht="12.75">
      <c r="A90" s="3">
        <v>35490</v>
      </c>
      <c r="B90" s="4" t="s">
        <v>104</v>
      </c>
    </row>
    <row r="91" spans="1:2" ht="12.75">
      <c r="A91" s="3">
        <v>35521</v>
      </c>
      <c r="B91" s="4" t="s">
        <v>105</v>
      </c>
    </row>
    <row r="92" spans="1:2" ht="12.75">
      <c r="A92" s="3">
        <v>35551</v>
      </c>
      <c r="B92" s="4" t="s">
        <v>106</v>
      </c>
    </row>
    <row r="93" spans="1:2" ht="12.75">
      <c r="A93" s="3">
        <v>35582</v>
      </c>
      <c r="B93" s="4" t="s">
        <v>107</v>
      </c>
    </row>
    <row r="94" spans="1:2" ht="12.75">
      <c r="A94" s="3">
        <v>35612</v>
      </c>
      <c r="B94" s="4" t="s">
        <v>108</v>
      </c>
    </row>
    <row r="95" spans="1:2" ht="12.75">
      <c r="A95" s="3">
        <v>35643</v>
      </c>
      <c r="B95" s="4" t="s">
        <v>109</v>
      </c>
    </row>
    <row r="96" spans="1:2" ht="12.75">
      <c r="A96" s="3">
        <v>35674</v>
      </c>
      <c r="B96" s="4" t="s">
        <v>110</v>
      </c>
    </row>
    <row r="97" spans="1:2" ht="12.75">
      <c r="A97" s="3">
        <v>35704</v>
      </c>
      <c r="B97" s="4" t="s">
        <v>111</v>
      </c>
    </row>
    <row r="98" spans="1:2" ht="12.75">
      <c r="A98" s="3">
        <v>35735</v>
      </c>
      <c r="B98" s="4" t="s">
        <v>112</v>
      </c>
    </row>
    <row r="99" spans="1:2" ht="12.75">
      <c r="A99" s="3">
        <v>35765</v>
      </c>
      <c r="B99" s="4" t="s">
        <v>113</v>
      </c>
    </row>
    <row r="100" spans="1:2" ht="12.75">
      <c r="A100" s="3">
        <v>35796</v>
      </c>
      <c r="B100" s="4" t="s">
        <v>114</v>
      </c>
    </row>
    <row r="101" spans="1:2" ht="12.75">
      <c r="A101" s="3">
        <v>35827</v>
      </c>
      <c r="B101" s="4" t="s">
        <v>115</v>
      </c>
    </row>
    <row r="102" spans="1:2" ht="12.75">
      <c r="A102" s="3">
        <v>35855</v>
      </c>
      <c r="B102" s="4" t="s">
        <v>116</v>
      </c>
    </row>
    <row r="103" spans="1:2" ht="12.75">
      <c r="A103" s="3">
        <v>35886</v>
      </c>
      <c r="B103" s="4" t="s">
        <v>117</v>
      </c>
    </row>
    <row r="104" spans="1:2" ht="12.75">
      <c r="A104" s="3">
        <v>35916</v>
      </c>
      <c r="B104" s="4" t="s">
        <v>118</v>
      </c>
    </row>
    <row r="105" spans="1:2" ht="12.75">
      <c r="A105" s="3">
        <v>35947</v>
      </c>
      <c r="B105" s="4" t="s">
        <v>119</v>
      </c>
    </row>
    <row r="106" spans="1:2" ht="12.75">
      <c r="A106" s="3">
        <v>35977</v>
      </c>
      <c r="B106" s="4" t="s">
        <v>120</v>
      </c>
    </row>
    <row r="107" spans="1:2" ht="12.75">
      <c r="A107" s="3">
        <v>36008</v>
      </c>
      <c r="B107" s="4" t="s">
        <v>121</v>
      </c>
    </row>
    <row r="108" spans="1:2" ht="12.75">
      <c r="A108" s="3">
        <v>36039</v>
      </c>
      <c r="B108" s="4" t="s">
        <v>122</v>
      </c>
    </row>
    <row r="109" spans="1:2" ht="12.75">
      <c r="A109" s="3">
        <v>36069</v>
      </c>
      <c r="B109" s="4" t="s">
        <v>123</v>
      </c>
    </row>
    <row r="110" spans="1:2" ht="12.75">
      <c r="A110" s="3">
        <v>36100</v>
      </c>
      <c r="B110" s="4" t="s">
        <v>124</v>
      </c>
    </row>
    <row r="111" spans="1:2" ht="12.75">
      <c r="A111" s="3">
        <v>36130</v>
      </c>
      <c r="B111" s="4" t="s">
        <v>125</v>
      </c>
    </row>
    <row r="112" spans="1:2" ht="12.75">
      <c r="A112" s="3">
        <v>36161</v>
      </c>
      <c r="B112" s="4" t="s">
        <v>126</v>
      </c>
    </row>
    <row r="113" spans="1:2" ht="12.75">
      <c r="A113" s="3">
        <v>36192</v>
      </c>
      <c r="B113" s="4" t="s">
        <v>127</v>
      </c>
    </row>
    <row r="114" spans="1:2" ht="12.75">
      <c r="A114" s="3">
        <v>36220</v>
      </c>
      <c r="B114" s="4" t="s">
        <v>128</v>
      </c>
    </row>
    <row r="115" spans="1:2" ht="12.75">
      <c r="A115" s="3">
        <v>36251</v>
      </c>
      <c r="B115" s="4" t="s">
        <v>129</v>
      </c>
    </row>
    <row r="116" spans="1:2" ht="12.75">
      <c r="A116" s="3">
        <v>36281</v>
      </c>
      <c r="B116" s="4" t="s">
        <v>130</v>
      </c>
    </row>
    <row r="117" spans="1:2" ht="12.75">
      <c r="A117" s="3">
        <v>36312</v>
      </c>
      <c r="B117" s="4" t="s">
        <v>131</v>
      </c>
    </row>
    <row r="118" spans="1:2" ht="12.75">
      <c r="A118" s="3">
        <v>36342</v>
      </c>
      <c r="B118" s="4" t="s">
        <v>132</v>
      </c>
    </row>
    <row r="119" spans="1:2" ht="12.75">
      <c r="A119" s="3">
        <v>36373</v>
      </c>
      <c r="B119" s="4" t="s">
        <v>133</v>
      </c>
    </row>
    <row r="120" spans="1:2" ht="12.75">
      <c r="A120" s="3">
        <v>36404</v>
      </c>
      <c r="B120" s="4" t="s">
        <v>134</v>
      </c>
    </row>
    <row r="121" spans="1:2" ht="12.75">
      <c r="A121" s="3">
        <v>36434</v>
      </c>
      <c r="B121" s="4" t="s">
        <v>135</v>
      </c>
    </row>
    <row r="122" spans="1:2" ht="12.75">
      <c r="A122" s="3">
        <v>36465</v>
      </c>
      <c r="B122" s="4" t="s">
        <v>136</v>
      </c>
    </row>
    <row r="123" spans="1:2" ht="12.75">
      <c r="A123" s="3">
        <v>36495</v>
      </c>
      <c r="B123" s="4" t="s">
        <v>137</v>
      </c>
    </row>
    <row r="124" spans="1:2" ht="12.75">
      <c r="A124" s="3">
        <v>36526</v>
      </c>
      <c r="B124" s="4" t="s">
        <v>138</v>
      </c>
    </row>
    <row r="125" spans="1:2" ht="12.75">
      <c r="A125" s="3">
        <v>36557</v>
      </c>
      <c r="B125" s="4" t="s">
        <v>139</v>
      </c>
    </row>
    <row r="126" spans="1:2" ht="12.75">
      <c r="A126" s="3">
        <v>36586</v>
      </c>
      <c r="B126" s="4" t="s">
        <v>140</v>
      </c>
    </row>
    <row r="127" spans="1:2" ht="12.75">
      <c r="A127" s="3">
        <v>36617</v>
      </c>
      <c r="B127" s="4" t="s">
        <v>141</v>
      </c>
    </row>
    <row r="128" spans="1:2" ht="12.75">
      <c r="A128" s="3">
        <v>36647</v>
      </c>
      <c r="B128" s="4" t="s">
        <v>142</v>
      </c>
    </row>
    <row r="129" spans="1:2" ht="12.75">
      <c r="A129" s="3">
        <v>36678</v>
      </c>
      <c r="B129" s="4" t="s">
        <v>143</v>
      </c>
    </row>
    <row r="130" spans="1:2" ht="12.75">
      <c r="A130" s="3">
        <v>36708</v>
      </c>
      <c r="B130" s="4" t="s">
        <v>144</v>
      </c>
    </row>
    <row r="131" spans="1:2" ht="12.75">
      <c r="A131" s="3">
        <v>36739</v>
      </c>
      <c r="B131" s="4" t="s">
        <v>145</v>
      </c>
    </row>
    <row r="132" spans="1:2" ht="12.75">
      <c r="A132" s="3">
        <v>36770</v>
      </c>
      <c r="B132" s="4" t="s">
        <v>146</v>
      </c>
    </row>
    <row r="133" spans="1:2" ht="12.75">
      <c r="A133" s="3">
        <v>36800</v>
      </c>
      <c r="B133" s="4" t="s">
        <v>147</v>
      </c>
    </row>
    <row r="134" spans="1:2" ht="12.75">
      <c r="A134" s="3">
        <v>36831</v>
      </c>
      <c r="B134" s="4" t="s">
        <v>148</v>
      </c>
    </row>
    <row r="135" spans="1:2" ht="12.75">
      <c r="A135" s="3">
        <v>36861</v>
      </c>
      <c r="B135" s="4" t="s">
        <v>149</v>
      </c>
    </row>
    <row r="136" spans="1:2" ht="12.75">
      <c r="A136" s="3">
        <v>36892</v>
      </c>
      <c r="B136" s="4" t="s">
        <v>150</v>
      </c>
    </row>
    <row r="137" spans="1:2" ht="12.75">
      <c r="A137" s="3">
        <v>36923</v>
      </c>
      <c r="B137" s="4" t="s">
        <v>151</v>
      </c>
    </row>
    <row r="138" spans="1:2" ht="12.75">
      <c r="A138" s="3">
        <v>36951</v>
      </c>
      <c r="B138" s="4" t="s">
        <v>152</v>
      </c>
    </row>
    <row r="139" spans="1:2" ht="12.75">
      <c r="A139" s="3">
        <v>36982</v>
      </c>
      <c r="B139" s="4" t="s">
        <v>153</v>
      </c>
    </row>
    <row r="140" spans="1:2" ht="12.75">
      <c r="A140" s="3">
        <v>37012</v>
      </c>
      <c r="B140" s="4" t="s">
        <v>154</v>
      </c>
    </row>
    <row r="141" spans="1:2" ht="12.75">
      <c r="A141" s="3">
        <v>37043</v>
      </c>
      <c r="B141" s="4" t="s">
        <v>155</v>
      </c>
    </row>
    <row r="142" spans="1:2" ht="12.75">
      <c r="A142" s="3">
        <v>37073</v>
      </c>
      <c r="B142" s="4" t="s">
        <v>156</v>
      </c>
    </row>
    <row r="143" spans="1:2" ht="12.75">
      <c r="A143" s="3">
        <v>37104</v>
      </c>
      <c r="B143" s="4" t="s">
        <v>157</v>
      </c>
    </row>
    <row r="144" spans="1:2" ht="12.75">
      <c r="A144" s="3">
        <v>37135</v>
      </c>
      <c r="B144" s="4" t="s">
        <v>158</v>
      </c>
    </row>
    <row r="145" spans="1:2" ht="12.75">
      <c r="A145" s="3">
        <v>37165</v>
      </c>
      <c r="B145" s="4" t="s">
        <v>159</v>
      </c>
    </row>
    <row r="146" spans="1:2" ht="12.75">
      <c r="A146" s="3">
        <v>37196</v>
      </c>
      <c r="B146" s="4" t="s">
        <v>160</v>
      </c>
    </row>
    <row r="147" spans="1:2" ht="12.75">
      <c r="A147" s="3">
        <v>37226</v>
      </c>
      <c r="B147" s="4" t="s">
        <v>161</v>
      </c>
    </row>
    <row r="148" spans="1:2" ht="12.75">
      <c r="A148" s="3">
        <v>37257</v>
      </c>
      <c r="B148" s="4" t="s">
        <v>162</v>
      </c>
    </row>
    <row r="149" spans="1:2" ht="12.75">
      <c r="A149" s="3">
        <v>37288</v>
      </c>
      <c r="B149" s="4" t="s">
        <v>163</v>
      </c>
    </row>
    <row r="150" spans="1:2" ht="12.75">
      <c r="A150" s="3">
        <v>37316</v>
      </c>
      <c r="B150" s="4" t="s">
        <v>164</v>
      </c>
    </row>
    <row r="151" spans="1:2" ht="12.75">
      <c r="A151" s="3">
        <v>37347</v>
      </c>
      <c r="B151" s="4" t="s">
        <v>165</v>
      </c>
    </row>
    <row r="152" spans="1:2" ht="12.75">
      <c r="A152" s="3">
        <v>37377</v>
      </c>
      <c r="B152" s="4" t="s">
        <v>166</v>
      </c>
    </row>
    <row r="153" spans="1:2" ht="12.75">
      <c r="A153" s="3">
        <v>37408</v>
      </c>
      <c r="B153" s="4" t="s">
        <v>167</v>
      </c>
    </row>
    <row r="154" spans="1:2" ht="12.75">
      <c r="A154" s="3">
        <v>37438</v>
      </c>
      <c r="B154" s="4" t="s">
        <v>168</v>
      </c>
    </row>
    <row r="155" spans="1:2" ht="12.75">
      <c r="A155" s="3">
        <v>37469</v>
      </c>
      <c r="B155" s="4" t="s">
        <v>169</v>
      </c>
    </row>
    <row r="156" spans="1:2" ht="12.75">
      <c r="A156" s="3">
        <v>37500</v>
      </c>
      <c r="B156" s="4" t="s">
        <v>170</v>
      </c>
    </row>
    <row r="157" spans="1:2" ht="12.75">
      <c r="A157" s="3">
        <v>37530</v>
      </c>
      <c r="B157" s="4" t="s">
        <v>171</v>
      </c>
    </row>
    <row r="158" spans="1:2" ht="12.75">
      <c r="A158" s="3">
        <v>37561</v>
      </c>
      <c r="B158" s="4" t="s">
        <v>172</v>
      </c>
    </row>
    <row r="159" spans="1:2" ht="12.75">
      <c r="A159" s="3">
        <v>37591</v>
      </c>
      <c r="B159" s="4" t="s">
        <v>173</v>
      </c>
    </row>
    <row r="160" spans="1:2" ht="12.75">
      <c r="A160" s="3">
        <v>37622</v>
      </c>
      <c r="B160" s="4" t="s">
        <v>174</v>
      </c>
    </row>
    <row r="161" spans="1:2" ht="12.75">
      <c r="A161" s="3">
        <v>37653</v>
      </c>
      <c r="B161" s="4" t="s">
        <v>175</v>
      </c>
    </row>
    <row r="162" spans="1:2" ht="12.75">
      <c r="A162" s="3">
        <v>37681</v>
      </c>
      <c r="B162" s="4" t="s">
        <v>176</v>
      </c>
    </row>
    <row r="163" spans="1:2" ht="12.75">
      <c r="A163" s="3">
        <v>37712</v>
      </c>
      <c r="B163" s="4" t="s">
        <v>177</v>
      </c>
    </row>
    <row r="164" spans="1:2" ht="12.75">
      <c r="A164" s="3">
        <v>37742</v>
      </c>
      <c r="B164" s="4" t="s">
        <v>178</v>
      </c>
    </row>
    <row r="165" spans="1:2" ht="12.75">
      <c r="A165" s="3">
        <v>37773</v>
      </c>
      <c r="B165" s="4" t="s">
        <v>179</v>
      </c>
    </row>
    <row r="166" spans="1:2" ht="12.75">
      <c r="A166" s="3">
        <v>37803</v>
      </c>
      <c r="B166" s="4" t="s">
        <v>180</v>
      </c>
    </row>
    <row r="167" spans="1:2" ht="12.75">
      <c r="A167" s="3">
        <v>37834</v>
      </c>
      <c r="B167" s="4" t="s">
        <v>181</v>
      </c>
    </row>
    <row r="168" spans="1:2" ht="12.75">
      <c r="A168" s="3">
        <v>37865</v>
      </c>
      <c r="B168" s="4" t="s">
        <v>182</v>
      </c>
    </row>
    <row r="169" spans="1:2" ht="12.75">
      <c r="A169" s="3">
        <v>37895</v>
      </c>
      <c r="B169" s="4" t="s">
        <v>183</v>
      </c>
    </row>
    <row r="170" spans="1:2" ht="12.75">
      <c r="A170" s="3">
        <v>37926</v>
      </c>
      <c r="B170" s="4" t="s">
        <v>184</v>
      </c>
    </row>
    <row r="171" spans="1:2" ht="12.75">
      <c r="A171" s="3">
        <v>37956</v>
      </c>
      <c r="B171" s="4" t="s">
        <v>185</v>
      </c>
    </row>
    <row r="172" spans="1:2" ht="12.75">
      <c r="A172" s="3">
        <v>37987</v>
      </c>
      <c r="B172" s="4" t="s">
        <v>186</v>
      </c>
    </row>
    <row r="173" spans="1:2" ht="12.75">
      <c r="A173" s="3">
        <v>38018</v>
      </c>
      <c r="B173" s="4" t="s">
        <v>187</v>
      </c>
    </row>
    <row r="174" spans="1:2" ht="12.75">
      <c r="A174" s="3">
        <v>38047</v>
      </c>
      <c r="B174" s="4" t="s">
        <v>188</v>
      </c>
    </row>
    <row r="175" spans="1:2" ht="12.75">
      <c r="A175" s="3">
        <v>38078</v>
      </c>
      <c r="B175" s="4" t="s">
        <v>189</v>
      </c>
    </row>
    <row r="176" spans="1:2" ht="12.75">
      <c r="A176" s="3">
        <v>38108</v>
      </c>
      <c r="B176" s="4" t="s">
        <v>190</v>
      </c>
    </row>
    <row r="177" spans="1:2" ht="12.75">
      <c r="A177" s="3">
        <v>38139</v>
      </c>
      <c r="B177" s="4" t="s">
        <v>191</v>
      </c>
    </row>
    <row r="178" spans="1:2" ht="12.75">
      <c r="A178" s="3">
        <v>38169</v>
      </c>
      <c r="B178" s="4" t="s">
        <v>192</v>
      </c>
    </row>
    <row r="179" spans="1:2" ht="12.75">
      <c r="A179" s="3">
        <v>38200</v>
      </c>
      <c r="B179" s="4" t="s">
        <v>193</v>
      </c>
    </row>
    <row r="180" spans="1:2" ht="12.75">
      <c r="A180" s="3">
        <v>38231</v>
      </c>
      <c r="B180" s="4" t="s">
        <v>194</v>
      </c>
    </row>
    <row r="181" spans="1:2" ht="12.75">
      <c r="A181" s="3">
        <v>38261</v>
      </c>
      <c r="B181" s="4" t="s">
        <v>195</v>
      </c>
    </row>
    <row r="182" spans="1:2" ht="12.75">
      <c r="A182" s="3">
        <v>38292</v>
      </c>
      <c r="B182" s="4" t="s">
        <v>196</v>
      </c>
    </row>
    <row r="183" spans="1:2" ht="12.75">
      <c r="A183" s="3">
        <v>38322</v>
      </c>
      <c r="B183" s="4" t="s">
        <v>197</v>
      </c>
    </row>
    <row r="184" spans="1:2" ht="12.75">
      <c r="A184" s="3">
        <v>38353</v>
      </c>
      <c r="B184" s="4" t="s">
        <v>198</v>
      </c>
    </row>
    <row r="185" spans="1:2" ht="12.75">
      <c r="A185" s="3">
        <v>38384</v>
      </c>
      <c r="B185" s="4" t="s">
        <v>199</v>
      </c>
    </row>
    <row r="186" spans="1:2" ht="12.75">
      <c r="A186" s="3">
        <v>38412</v>
      </c>
      <c r="B186" s="4" t="s">
        <v>200</v>
      </c>
    </row>
    <row r="187" spans="1:2" ht="12.75">
      <c r="A187" s="3">
        <v>38443</v>
      </c>
      <c r="B187" s="4" t="s">
        <v>201</v>
      </c>
    </row>
    <row r="188" spans="1:2" ht="12.75">
      <c r="A188" s="3">
        <v>38473</v>
      </c>
      <c r="B188" s="4" t="s">
        <v>202</v>
      </c>
    </row>
    <row r="189" spans="1:2" ht="12.75">
      <c r="A189" s="3">
        <v>38504</v>
      </c>
      <c r="B189" s="4" t="s">
        <v>203</v>
      </c>
    </row>
    <row r="190" spans="1:2" ht="12.75">
      <c r="A190" s="3">
        <v>38534</v>
      </c>
      <c r="B190" s="4" t="s">
        <v>204</v>
      </c>
    </row>
    <row r="191" spans="1:2" ht="12.75">
      <c r="A191" s="3">
        <v>38565</v>
      </c>
      <c r="B191" s="4" t="s">
        <v>205</v>
      </c>
    </row>
    <row r="192" spans="1:2" ht="12.75">
      <c r="A192" s="3">
        <v>38596</v>
      </c>
      <c r="B192" s="4" t="s">
        <v>206</v>
      </c>
    </row>
    <row r="193" spans="1:2" ht="12.75">
      <c r="A193" s="3">
        <v>38626</v>
      </c>
      <c r="B193" s="4" t="s">
        <v>207</v>
      </c>
    </row>
    <row r="194" spans="1:2" ht="12.75">
      <c r="A194" s="3">
        <v>38657</v>
      </c>
      <c r="B194" s="4" t="s">
        <v>208</v>
      </c>
    </row>
    <row r="195" spans="1:2" ht="12.75">
      <c r="A195" s="3">
        <v>38687</v>
      </c>
      <c r="B195" s="4" t="s">
        <v>209</v>
      </c>
    </row>
    <row r="196" spans="1:2" ht="12.75">
      <c r="A196" s="3">
        <v>38718</v>
      </c>
      <c r="B196" s="4" t="s">
        <v>210</v>
      </c>
    </row>
    <row r="197" spans="1:2" ht="12.75">
      <c r="A197" s="3">
        <v>38749</v>
      </c>
      <c r="B197" s="4" t="s">
        <v>211</v>
      </c>
    </row>
    <row r="198" spans="1:2" ht="12.75">
      <c r="A198" s="3">
        <v>38777</v>
      </c>
      <c r="B198" s="4" t="s">
        <v>212</v>
      </c>
    </row>
    <row r="199" spans="1:2" ht="12.75">
      <c r="A199" s="3">
        <v>38808</v>
      </c>
      <c r="B199" s="4" t="s">
        <v>213</v>
      </c>
    </row>
    <row r="200" spans="1:2" ht="12.75">
      <c r="A200" s="3">
        <v>38838</v>
      </c>
      <c r="B200" s="4" t="s">
        <v>214</v>
      </c>
    </row>
    <row r="201" spans="1:2" ht="12.75">
      <c r="A201" s="3">
        <v>38869</v>
      </c>
      <c r="B201" s="4" t="s">
        <v>215</v>
      </c>
    </row>
    <row r="202" spans="1:2" ht="12.75">
      <c r="A202" s="3">
        <v>38899</v>
      </c>
      <c r="B202" s="4" t="s">
        <v>216</v>
      </c>
    </row>
    <row r="203" spans="1:2" ht="12.75">
      <c r="A203" s="3">
        <v>38930</v>
      </c>
      <c r="B203" s="4" t="s">
        <v>217</v>
      </c>
    </row>
    <row r="204" spans="1:2" ht="12.75">
      <c r="A204" s="3">
        <v>38961</v>
      </c>
      <c r="B204" s="4" t="s">
        <v>218</v>
      </c>
    </row>
    <row r="205" spans="1:2" ht="12.75">
      <c r="A205" s="3">
        <v>38991</v>
      </c>
      <c r="B205" s="4" t="s">
        <v>219</v>
      </c>
    </row>
    <row r="206" spans="1:2" ht="12.75">
      <c r="A206" s="3">
        <v>39022</v>
      </c>
      <c r="B206" s="4" t="s">
        <v>220</v>
      </c>
    </row>
    <row r="207" spans="1:2" ht="12.75">
      <c r="A207" s="3">
        <v>39052</v>
      </c>
      <c r="B207" s="4" t="s">
        <v>221</v>
      </c>
    </row>
    <row r="208" spans="1:2" ht="12.75">
      <c r="A208" s="3">
        <v>39083</v>
      </c>
      <c r="B208" s="4" t="s">
        <v>222</v>
      </c>
    </row>
    <row r="209" spans="1:2" ht="12.75">
      <c r="A209" s="3">
        <v>39114</v>
      </c>
      <c r="B209" s="4" t="s">
        <v>223</v>
      </c>
    </row>
    <row r="210" spans="1:2" ht="12.75">
      <c r="A210" s="3">
        <v>39142</v>
      </c>
      <c r="B210" s="4" t="s">
        <v>224</v>
      </c>
    </row>
    <row r="211" spans="1:2" ht="12.75">
      <c r="A211" s="3">
        <v>39173</v>
      </c>
      <c r="B211" s="4" t="s">
        <v>225</v>
      </c>
    </row>
    <row r="212" spans="1:2" ht="12.75">
      <c r="A212" s="3">
        <v>39203</v>
      </c>
      <c r="B212" s="4" t="s">
        <v>226</v>
      </c>
    </row>
    <row r="213" spans="1:2" ht="12.75">
      <c r="A213" s="3">
        <v>39234</v>
      </c>
      <c r="B213" s="4" t="s">
        <v>227</v>
      </c>
    </row>
    <row r="214" spans="1:2" ht="12.75">
      <c r="A214" s="3">
        <v>39264</v>
      </c>
      <c r="B214" s="4" t="s">
        <v>228</v>
      </c>
    </row>
    <row r="215" spans="1:2" ht="12.75">
      <c r="A215" s="3">
        <v>39295</v>
      </c>
      <c r="B215" s="4" t="s">
        <v>229</v>
      </c>
    </row>
    <row r="216" spans="1:2" ht="12.75">
      <c r="A216" s="3">
        <v>39326</v>
      </c>
      <c r="B216" s="4" t="s">
        <v>230</v>
      </c>
    </row>
    <row r="217" spans="1:2" ht="12.75">
      <c r="A217" s="3">
        <v>39356</v>
      </c>
      <c r="B217" s="4" t="s">
        <v>231</v>
      </c>
    </row>
    <row r="218" spans="1:2" ht="12.75">
      <c r="A218" s="3">
        <v>39387</v>
      </c>
      <c r="B218" s="4" t="s">
        <v>232</v>
      </c>
    </row>
    <row r="219" spans="1:2" ht="12.75">
      <c r="A219" s="3">
        <v>39417</v>
      </c>
      <c r="B219" s="4" t="s">
        <v>233</v>
      </c>
    </row>
    <row r="220" spans="1:2" ht="12.75">
      <c r="A220" s="3">
        <v>39448</v>
      </c>
      <c r="B220" s="4" t="s">
        <v>234</v>
      </c>
    </row>
    <row r="221" spans="1:2" ht="12.75">
      <c r="A221" s="3">
        <v>39479</v>
      </c>
      <c r="B221" s="4" t="s">
        <v>235</v>
      </c>
    </row>
    <row r="222" spans="1:2" ht="12.75">
      <c r="A222" s="3">
        <v>39508</v>
      </c>
      <c r="B222" s="4" t="s">
        <v>236</v>
      </c>
    </row>
    <row r="223" spans="1:2" ht="12.75">
      <c r="A223" s="3">
        <v>39539</v>
      </c>
      <c r="B223" s="4" t="s">
        <v>237</v>
      </c>
    </row>
    <row r="224" spans="1:2" ht="12.75">
      <c r="A224" s="3">
        <v>39569</v>
      </c>
      <c r="B224" s="4" t="s">
        <v>238</v>
      </c>
    </row>
    <row r="225" spans="1:2" ht="12.75">
      <c r="A225" s="3">
        <v>39600</v>
      </c>
      <c r="B225" s="4" t="s">
        <v>239</v>
      </c>
    </row>
    <row r="226" spans="1:2" ht="12.75">
      <c r="A226" s="3">
        <v>39630</v>
      </c>
      <c r="B226" s="4" t="s">
        <v>240</v>
      </c>
    </row>
    <row r="227" spans="1:2" ht="12.75">
      <c r="A227" s="3">
        <v>39661</v>
      </c>
      <c r="B227" s="4" t="s">
        <v>241</v>
      </c>
    </row>
    <row r="228" spans="1:2" ht="12.75">
      <c r="A228" s="3">
        <v>39692</v>
      </c>
      <c r="B228" s="4" t="s">
        <v>242</v>
      </c>
    </row>
    <row r="229" spans="1:2" ht="12.75">
      <c r="A229" s="3">
        <v>39722</v>
      </c>
      <c r="B229" s="4" t="s">
        <v>243</v>
      </c>
    </row>
    <row r="230" spans="1:2" ht="12.75">
      <c r="A230" s="3">
        <v>39753</v>
      </c>
      <c r="B230" s="4" t="s">
        <v>244</v>
      </c>
    </row>
    <row r="231" spans="1:2" ht="12.75">
      <c r="A231" s="3">
        <v>39783</v>
      </c>
      <c r="B231" s="4" t="s">
        <v>245</v>
      </c>
    </row>
    <row r="232" spans="1:2" ht="12.75">
      <c r="A232" s="3">
        <v>39814</v>
      </c>
      <c r="B232" s="4" t="s">
        <v>246</v>
      </c>
    </row>
    <row r="233" spans="1:2" ht="12.75">
      <c r="A233" s="3">
        <v>39845</v>
      </c>
      <c r="B233" s="4" t="s">
        <v>247</v>
      </c>
    </row>
    <row r="234" spans="1:2" ht="12.75">
      <c r="A234" s="3">
        <v>39873</v>
      </c>
      <c r="B234" s="4" t="s">
        <v>248</v>
      </c>
    </row>
    <row r="235" spans="1:2" ht="12.75">
      <c r="A235" s="3">
        <v>39904</v>
      </c>
      <c r="B235" s="4" t="s">
        <v>249</v>
      </c>
    </row>
    <row r="236" spans="1:2" ht="12.75">
      <c r="A236" s="3">
        <v>39934</v>
      </c>
      <c r="B236" s="4" t="s">
        <v>250</v>
      </c>
    </row>
    <row r="237" spans="1:2" ht="12.75">
      <c r="A237" s="3">
        <v>39965</v>
      </c>
      <c r="B237" s="4" t="s">
        <v>251</v>
      </c>
    </row>
    <row r="238" spans="1:2" ht="12.75">
      <c r="A238" s="3">
        <v>39995</v>
      </c>
      <c r="B238" s="4" t="s">
        <v>252</v>
      </c>
    </row>
    <row r="239" spans="1:2" ht="12.75">
      <c r="A239" s="3">
        <v>40026</v>
      </c>
      <c r="B239" s="4" t="s">
        <v>253</v>
      </c>
    </row>
    <row r="240" spans="1:2" ht="12.75">
      <c r="A240" s="3">
        <v>40057</v>
      </c>
      <c r="B240" s="4" t="s">
        <v>254</v>
      </c>
    </row>
    <row r="241" spans="1:2" ht="12.75">
      <c r="A241" s="3">
        <v>40087</v>
      </c>
      <c r="B241" s="4" t="s">
        <v>255</v>
      </c>
    </row>
    <row r="242" spans="1:2" ht="12.75">
      <c r="A242" s="3">
        <v>40118</v>
      </c>
      <c r="B242" s="4" t="s">
        <v>256</v>
      </c>
    </row>
    <row r="243" spans="1:2" ht="12.75">
      <c r="A243" s="3">
        <v>40148</v>
      </c>
      <c r="B243" s="4" t="s">
        <v>257</v>
      </c>
    </row>
    <row r="244" spans="1:2" ht="12.75">
      <c r="A244" s="3">
        <v>40179</v>
      </c>
      <c r="B244" s="4" t="s">
        <v>258</v>
      </c>
    </row>
    <row r="245" spans="1:2" ht="12.75">
      <c r="A245" s="3">
        <v>40210</v>
      </c>
      <c r="B245" s="4" t="s">
        <v>259</v>
      </c>
    </row>
    <row r="246" spans="1:2" ht="12.75">
      <c r="A246" s="3">
        <v>40238</v>
      </c>
      <c r="B246" s="4" t="s">
        <v>260</v>
      </c>
    </row>
    <row r="247" spans="1:2" ht="12.75">
      <c r="A247" s="3">
        <v>40269</v>
      </c>
      <c r="B247" s="4" t="s">
        <v>261</v>
      </c>
    </row>
    <row r="248" spans="1:2" ht="12.75">
      <c r="A248" s="3">
        <v>40299</v>
      </c>
      <c r="B248" s="4" t="s">
        <v>262</v>
      </c>
    </row>
    <row r="249" spans="1:2" ht="12.75">
      <c r="A249" s="3">
        <v>40330</v>
      </c>
      <c r="B249" s="4" t="s">
        <v>263</v>
      </c>
    </row>
    <row r="250" spans="1:2" ht="12.75">
      <c r="A250" s="3">
        <v>40360</v>
      </c>
      <c r="B250" s="4" t="s">
        <v>264</v>
      </c>
    </row>
    <row r="251" spans="1:2" ht="12.75">
      <c r="A251" s="3">
        <v>40391</v>
      </c>
      <c r="B251" s="4" t="s">
        <v>265</v>
      </c>
    </row>
    <row r="252" spans="1:2" ht="12.75">
      <c r="A252" s="3">
        <v>40422</v>
      </c>
      <c r="B252" s="4" t="s">
        <v>266</v>
      </c>
    </row>
    <row r="253" spans="1:2" ht="12.75">
      <c r="A253" s="3">
        <v>40452</v>
      </c>
      <c r="B253" s="4" t="s">
        <v>267</v>
      </c>
    </row>
    <row r="254" spans="1:2" ht="12.75">
      <c r="A254" s="3">
        <v>40483</v>
      </c>
      <c r="B254" s="4" t="s">
        <v>268</v>
      </c>
    </row>
    <row r="255" spans="1:2" ht="12.75">
      <c r="A255" s="3">
        <v>40513</v>
      </c>
      <c r="B255" s="4" t="s">
        <v>269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2:J50"/>
  <sheetViews>
    <sheetView showGridLines="0" zoomScalePageLayoutView="0" workbookViewId="0" topLeftCell="A5">
      <selection activeCell="H6" sqref="H6"/>
    </sheetView>
  </sheetViews>
  <sheetFormatPr defaultColWidth="9.140625" defaultRowHeight="12.75"/>
  <cols>
    <col min="1" max="1" width="14.7109375" style="0" bestFit="1" customWidth="1"/>
    <col min="2" max="2" width="21.57421875" style="0" customWidth="1"/>
    <col min="3" max="3" width="10.140625" style="0" customWidth="1"/>
    <col min="4" max="4" width="36.8515625" style="0" customWidth="1"/>
    <col min="5" max="5" width="11.7109375" style="0" customWidth="1"/>
    <col min="6" max="6" width="25.8515625" style="0" customWidth="1"/>
    <col min="7" max="7" width="15.140625" style="0" customWidth="1"/>
    <col min="8" max="8" width="20.57421875" style="0" customWidth="1"/>
    <col min="9" max="10" width="9.7109375" style="0" hidden="1" customWidth="1"/>
  </cols>
  <sheetData>
    <row r="2" spans="1:3" ht="18" customHeight="1">
      <c r="A2" s="94"/>
      <c r="B2" s="94"/>
      <c r="C2" s="94"/>
    </row>
    <row r="4" spans="1:2" ht="12.75">
      <c r="A4" s="23" t="s">
        <v>14</v>
      </c>
      <c r="B4" s="24" t="s">
        <v>15</v>
      </c>
    </row>
    <row r="6" spans="1:10" s="5" customFormat="1" ht="15.75" thickBot="1">
      <c r="A6" s="22"/>
      <c r="B6" s="22"/>
      <c r="C6" s="22"/>
      <c r="D6" s="22"/>
      <c r="E6" s="18" t="s">
        <v>270</v>
      </c>
      <c r="F6" s="18" t="s">
        <v>342</v>
      </c>
      <c r="G6" s="18" t="s">
        <v>339</v>
      </c>
      <c r="H6" s="18" t="s">
        <v>343</v>
      </c>
      <c r="I6" s="18" t="s">
        <v>274</v>
      </c>
      <c r="J6" s="18" t="s">
        <v>275</v>
      </c>
    </row>
    <row r="7" spans="1:10" ht="13.5" thickTop="1">
      <c r="A7" s="15" t="s">
        <v>286</v>
      </c>
      <c r="B7" s="21" t="s">
        <v>286</v>
      </c>
      <c r="C7" s="27" t="s">
        <v>286</v>
      </c>
      <c r="D7" s="25"/>
      <c r="E7" s="13"/>
      <c r="F7" s="13"/>
      <c r="G7" s="13"/>
      <c r="H7" s="13"/>
      <c r="I7" s="13"/>
      <c r="J7" s="13"/>
    </row>
    <row r="8" spans="1:10" ht="12.75">
      <c r="A8" s="16"/>
      <c r="B8" s="21"/>
      <c r="D8" t="s">
        <v>286</v>
      </c>
      <c r="E8" s="12"/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ht="12.75">
      <c r="A9" s="16"/>
      <c r="B9" s="21"/>
      <c r="C9" s="27">
        <v>4155</v>
      </c>
      <c r="D9" s="25"/>
      <c r="E9" s="26"/>
      <c r="F9" s="26"/>
      <c r="G9" s="26"/>
      <c r="H9" s="26"/>
      <c r="I9" s="26"/>
      <c r="J9" s="26"/>
    </row>
    <row r="10" spans="1:10" ht="12.75">
      <c r="A10" s="16"/>
      <c r="B10" s="21"/>
      <c r="D10" t="s">
        <v>307</v>
      </c>
      <c r="E10" s="12">
        <v>523160</v>
      </c>
      <c r="F10" s="12">
        <v>523160</v>
      </c>
      <c r="G10" s="12">
        <v>0</v>
      </c>
      <c r="H10" s="12">
        <v>0</v>
      </c>
      <c r="I10" s="12">
        <v>0</v>
      </c>
      <c r="J10" s="12">
        <v>0</v>
      </c>
    </row>
    <row r="11" spans="1:10" ht="12.75">
      <c r="A11" s="16"/>
      <c r="B11" s="21"/>
      <c r="C11" s="27">
        <v>4150</v>
      </c>
      <c r="D11" s="25"/>
      <c r="E11" s="26"/>
      <c r="F11" s="26"/>
      <c r="G11" s="26"/>
      <c r="H11" s="26"/>
      <c r="I11" s="26"/>
      <c r="J11" s="26"/>
    </row>
    <row r="12" spans="1:10" ht="12.75">
      <c r="A12" s="16"/>
      <c r="B12" s="21"/>
      <c r="D12" t="s">
        <v>306</v>
      </c>
      <c r="E12" s="12">
        <v>346674</v>
      </c>
      <c r="F12" s="12">
        <v>0</v>
      </c>
      <c r="G12" s="12">
        <v>346674</v>
      </c>
      <c r="H12" s="12">
        <v>0</v>
      </c>
      <c r="I12" s="12">
        <v>0</v>
      </c>
      <c r="J12" s="12">
        <v>0</v>
      </c>
    </row>
    <row r="13" spans="1:10" ht="12.75">
      <c r="A13" s="16"/>
      <c r="B13" s="21"/>
      <c r="C13" s="27">
        <v>4160</v>
      </c>
      <c r="D13" s="25"/>
      <c r="E13" s="26"/>
      <c r="F13" s="26"/>
      <c r="G13" s="26"/>
      <c r="H13" s="26"/>
      <c r="I13" s="26"/>
      <c r="J13" s="26"/>
    </row>
    <row r="14" spans="1:10" ht="12.75">
      <c r="A14" s="16"/>
      <c r="B14" s="21"/>
      <c r="D14" t="s">
        <v>308</v>
      </c>
      <c r="E14" s="12">
        <v>61113</v>
      </c>
      <c r="F14" s="12">
        <v>0</v>
      </c>
      <c r="G14" s="12">
        <v>0</v>
      </c>
      <c r="H14" s="12">
        <v>61113</v>
      </c>
      <c r="I14" s="12">
        <v>0</v>
      </c>
      <c r="J14" s="12">
        <v>0</v>
      </c>
    </row>
    <row r="15" spans="1:10" ht="12.75">
      <c r="A15" s="16"/>
      <c r="B15" t="s">
        <v>299</v>
      </c>
      <c r="E15" s="12">
        <v>930947</v>
      </c>
      <c r="F15" s="12">
        <v>523160</v>
      </c>
      <c r="G15" s="12">
        <v>346674</v>
      </c>
      <c r="H15" s="12">
        <v>61113</v>
      </c>
      <c r="I15" s="12">
        <v>0</v>
      </c>
      <c r="J15" s="12">
        <v>0</v>
      </c>
    </row>
    <row r="16" spans="1:10" ht="12.75">
      <c r="A16" t="s">
        <v>299</v>
      </c>
      <c r="E16" s="12">
        <v>930947</v>
      </c>
      <c r="F16" s="12">
        <v>523160</v>
      </c>
      <c r="G16" s="12">
        <v>346674</v>
      </c>
      <c r="H16" s="12">
        <v>61113</v>
      </c>
      <c r="I16" s="12">
        <v>0</v>
      </c>
      <c r="J16" s="12">
        <v>0</v>
      </c>
    </row>
    <row r="17" spans="5:10" ht="12.75">
      <c r="E17" s="12"/>
      <c r="F17" s="12"/>
      <c r="G17" s="12"/>
      <c r="H17" s="12"/>
      <c r="I17" s="12"/>
      <c r="J17" s="12"/>
    </row>
    <row r="18" spans="1:10" ht="12.75">
      <c r="A18" s="20">
        <v>41364</v>
      </c>
      <c r="B18" s="21" t="s">
        <v>286</v>
      </c>
      <c r="C18" s="27">
        <v>5105</v>
      </c>
      <c r="D18" s="25"/>
      <c r="E18" s="13"/>
      <c r="F18" s="13"/>
      <c r="G18" s="13"/>
      <c r="H18" s="13"/>
      <c r="I18" s="13"/>
      <c r="J18" s="13"/>
    </row>
    <row r="19" spans="1:10" ht="12.75">
      <c r="A19" s="16"/>
      <c r="B19" s="21"/>
      <c r="D19" t="s">
        <v>300</v>
      </c>
      <c r="E19" s="12">
        <v>475041</v>
      </c>
      <c r="F19" s="12">
        <v>213768.45</v>
      </c>
      <c r="G19" s="12">
        <v>166264.34999999998</v>
      </c>
      <c r="H19" s="12">
        <v>95008.20000000001</v>
      </c>
      <c r="I19" s="12">
        <v>0</v>
      </c>
      <c r="J19" s="12">
        <v>0</v>
      </c>
    </row>
    <row r="20" spans="1:10" ht="12.75">
      <c r="A20" s="16"/>
      <c r="B20" s="21"/>
      <c r="C20" s="27">
        <v>5110</v>
      </c>
      <c r="D20" s="25"/>
      <c r="E20" s="26"/>
      <c r="F20" s="26"/>
      <c r="G20" s="26"/>
      <c r="H20" s="26"/>
      <c r="I20" s="26"/>
      <c r="J20" s="26"/>
    </row>
    <row r="21" spans="1:10" ht="12.75">
      <c r="A21" s="16"/>
      <c r="B21" s="21"/>
      <c r="D21" t="s">
        <v>279</v>
      </c>
      <c r="E21" s="12">
        <v>96210</v>
      </c>
      <c r="F21" s="12">
        <v>43294.5</v>
      </c>
      <c r="G21" s="12">
        <v>33673.5</v>
      </c>
      <c r="H21" s="12">
        <v>19242</v>
      </c>
      <c r="I21" s="12">
        <v>0</v>
      </c>
      <c r="J21" s="12">
        <v>0</v>
      </c>
    </row>
    <row r="22" spans="1:10" ht="12.75">
      <c r="A22" s="16"/>
      <c r="B22" s="21"/>
      <c r="C22" s="27">
        <v>5120</v>
      </c>
      <c r="D22" s="25"/>
      <c r="E22" s="26"/>
      <c r="F22" s="26"/>
      <c r="G22" s="26"/>
      <c r="H22" s="26"/>
      <c r="I22" s="26"/>
      <c r="J22" s="26"/>
    </row>
    <row r="23" spans="1:10" ht="12.75">
      <c r="A23" s="16"/>
      <c r="B23" s="21"/>
      <c r="D23" t="s">
        <v>301</v>
      </c>
      <c r="E23" s="12">
        <v>16679</v>
      </c>
      <c r="F23" s="12">
        <v>8339.5</v>
      </c>
      <c r="G23" s="12">
        <v>5003.7</v>
      </c>
      <c r="H23" s="12">
        <v>3335.8</v>
      </c>
      <c r="I23" s="12">
        <v>0</v>
      </c>
      <c r="J23" s="12">
        <v>0</v>
      </c>
    </row>
    <row r="24" spans="1:10" ht="12.75">
      <c r="A24" s="16"/>
      <c r="B24" s="21"/>
      <c r="C24" s="27">
        <v>5140</v>
      </c>
      <c r="D24" s="25"/>
      <c r="E24" s="26"/>
      <c r="F24" s="26"/>
      <c r="G24" s="26"/>
      <c r="H24" s="26"/>
      <c r="I24" s="26"/>
      <c r="J24" s="26"/>
    </row>
    <row r="25" spans="1:10" ht="12.75">
      <c r="A25" s="16"/>
      <c r="B25" s="21"/>
      <c r="D25" t="s">
        <v>292</v>
      </c>
      <c r="E25" s="12">
        <v>9540</v>
      </c>
      <c r="F25" s="12">
        <v>4006.7999999999997</v>
      </c>
      <c r="G25" s="12">
        <v>3243.6000000000004</v>
      </c>
      <c r="H25" s="12">
        <v>2289.6</v>
      </c>
      <c r="I25" s="12">
        <v>0</v>
      </c>
      <c r="J25" s="12">
        <v>0</v>
      </c>
    </row>
    <row r="26" spans="1:10" ht="12.75">
      <c r="A26" s="16"/>
      <c r="B26" s="21"/>
      <c r="C26" s="27">
        <v>5305</v>
      </c>
      <c r="D26" s="25"/>
      <c r="E26" s="26"/>
      <c r="F26" s="26"/>
      <c r="G26" s="26"/>
      <c r="H26" s="26"/>
      <c r="I26" s="26"/>
      <c r="J26" s="26"/>
    </row>
    <row r="27" spans="1:10" ht="12.75">
      <c r="A27" s="16"/>
      <c r="B27" s="21"/>
      <c r="D27" t="s">
        <v>285</v>
      </c>
      <c r="E27" s="12">
        <v>69841</v>
      </c>
      <c r="F27" s="12">
        <v>31428.45</v>
      </c>
      <c r="G27" s="12">
        <v>24444.35</v>
      </c>
      <c r="H27" s="12">
        <v>13968.2</v>
      </c>
      <c r="I27" s="12">
        <v>0</v>
      </c>
      <c r="J27" s="12">
        <v>0</v>
      </c>
    </row>
    <row r="28" spans="1:10" ht="12.75">
      <c r="A28" s="16"/>
      <c r="B28" s="21"/>
      <c r="C28" s="27">
        <v>5115</v>
      </c>
      <c r="D28" s="25"/>
      <c r="E28" s="26"/>
      <c r="F28" s="26"/>
      <c r="G28" s="26"/>
      <c r="H28" s="26"/>
      <c r="I28" s="26"/>
      <c r="J28" s="26"/>
    </row>
    <row r="29" spans="1:10" ht="12.75">
      <c r="A29" s="16"/>
      <c r="B29" s="21"/>
      <c r="D29" t="s">
        <v>281</v>
      </c>
      <c r="E29" s="12">
        <v>9497</v>
      </c>
      <c r="F29" s="12">
        <v>4748.5</v>
      </c>
      <c r="G29" s="12">
        <v>2849.1</v>
      </c>
      <c r="H29" s="12">
        <v>1899.4</v>
      </c>
      <c r="I29" s="12">
        <v>0</v>
      </c>
      <c r="J29" s="12">
        <v>0</v>
      </c>
    </row>
    <row r="30" spans="1:10" ht="12.75">
      <c r="A30" s="16"/>
      <c r="B30" s="21"/>
      <c r="C30" s="27">
        <v>5125</v>
      </c>
      <c r="D30" s="25"/>
      <c r="E30" s="26"/>
      <c r="F30" s="26"/>
      <c r="G30" s="26"/>
      <c r="H30" s="26"/>
      <c r="I30" s="26"/>
      <c r="J30" s="26"/>
    </row>
    <row r="31" spans="1:10" ht="12.75">
      <c r="A31" s="16"/>
      <c r="B31" s="21"/>
      <c r="D31" t="s">
        <v>291</v>
      </c>
      <c r="E31" s="12">
        <v>4647</v>
      </c>
      <c r="F31" s="12">
        <v>1951.74</v>
      </c>
      <c r="G31" s="12">
        <v>1579.98</v>
      </c>
      <c r="H31" s="12">
        <v>1115.28</v>
      </c>
      <c r="I31" s="12">
        <v>0</v>
      </c>
      <c r="J31" s="12">
        <v>0</v>
      </c>
    </row>
    <row r="32" spans="1:10" ht="12.75">
      <c r="A32" s="16"/>
      <c r="B32" s="21"/>
      <c r="C32" s="27">
        <v>5130</v>
      </c>
      <c r="D32" s="25"/>
      <c r="E32" s="26"/>
      <c r="F32" s="26"/>
      <c r="G32" s="26"/>
      <c r="H32" s="26"/>
      <c r="I32" s="26"/>
      <c r="J32" s="26"/>
    </row>
    <row r="33" spans="1:10" ht="12.75">
      <c r="A33" s="16"/>
      <c r="B33" s="21"/>
      <c r="D33" t="s">
        <v>282</v>
      </c>
      <c r="E33" s="12">
        <v>14770</v>
      </c>
      <c r="F33" s="12">
        <v>6203.4</v>
      </c>
      <c r="G33" s="12">
        <v>5021.8</v>
      </c>
      <c r="H33" s="12">
        <v>3544.7999999999997</v>
      </c>
      <c r="I33" s="12">
        <v>0</v>
      </c>
      <c r="J33" s="12">
        <v>0</v>
      </c>
    </row>
    <row r="34" spans="1:10" ht="12.75">
      <c r="A34" s="16"/>
      <c r="B34" s="21"/>
      <c r="C34" s="27">
        <v>5135</v>
      </c>
      <c r="D34" s="25"/>
      <c r="E34" s="26"/>
      <c r="F34" s="26"/>
      <c r="G34" s="26"/>
      <c r="H34" s="26"/>
      <c r="I34" s="26"/>
      <c r="J34" s="26"/>
    </row>
    <row r="35" spans="1:10" ht="12.75">
      <c r="A35" s="16"/>
      <c r="B35" s="21"/>
      <c r="D35" t="s">
        <v>302</v>
      </c>
      <c r="E35" s="12">
        <v>32577</v>
      </c>
      <c r="F35" s="12">
        <v>14659.65</v>
      </c>
      <c r="G35" s="12">
        <v>11401.949999999999</v>
      </c>
      <c r="H35" s="12">
        <v>6515.400000000001</v>
      </c>
      <c r="I35" s="12">
        <v>0</v>
      </c>
      <c r="J35" s="12">
        <v>0</v>
      </c>
    </row>
    <row r="36" spans="1:10" ht="12.75">
      <c r="A36" s="16"/>
      <c r="B36" s="21"/>
      <c r="C36" s="27">
        <v>5145</v>
      </c>
      <c r="D36" s="25"/>
      <c r="E36" s="26"/>
      <c r="F36" s="26"/>
      <c r="G36" s="26"/>
      <c r="H36" s="26"/>
      <c r="I36" s="26"/>
      <c r="J36" s="26"/>
    </row>
    <row r="37" spans="1:10" ht="12.75">
      <c r="A37" s="16"/>
      <c r="B37" s="21"/>
      <c r="D37" t="s">
        <v>284</v>
      </c>
      <c r="E37" s="12">
        <v>2122</v>
      </c>
      <c r="F37" s="12">
        <v>891.24</v>
      </c>
      <c r="G37" s="12">
        <v>721.48</v>
      </c>
      <c r="H37" s="12">
        <v>509.28</v>
      </c>
      <c r="I37" s="12">
        <v>0</v>
      </c>
      <c r="J37" s="12">
        <v>0</v>
      </c>
    </row>
    <row r="38" spans="1:10" ht="12.75">
      <c r="A38" s="16"/>
      <c r="B38" s="21"/>
      <c r="C38" s="27">
        <v>5155</v>
      </c>
      <c r="D38" s="25"/>
      <c r="E38" s="26"/>
      <c r="F38" s="26"/>
      <c r="G38" s="26"/>
      <c r="H38" s="26"/>
      <c r="I38" s="26"/>
      <c r="J38" s="26"/>
    </row>
    <row r="39" spans="1:10" ht="12.75">
      <c r="A39" s="16"/>
      <c r="B39" s="21"/>
      <c r="D39" t="s">
        <v>283</v>
      </c>
      <c r="E39" s="12">
        <v>30531</v>
      </c>
      <c r="F39" s="12">
        <v>13738.95</v>
      </c>
      <c r="G39" s="12">
        <v>10685.849999999999</v>
      </c>
      <c r="H39" s="12">
        <v>6106.200000000001</v>
      </c>
      <c r="I39" s="12">
        <v>0</v>
      </c>
      <c r="J39" s="12">
        <v>0</v>
      </c>
    </row>
    <row r="40" spans="1:10" ht="12.75">
      <c r="A40" s="16"/>
      <c r="B40" s="21"/>
      <c r="C40" s="27">
        <v>5160</v>
      </c>
      <c r="D40" s="25"/>
      <c r="E40" s="26"/>
      <c r="F40" s="26"/>
      <c r="G40" s="26"/>
      <c r="H40" s="26"/>
      <c r="I40" s="26"/>
      <c r="J40" s="26"/>
    </row>
    <row r="41" spans="1:10" ht="12.75">
      <c r="A41" s="16"/>
      <c r="B41" s="21"/>
      <c r="D41" t="s">
        <v>303</v>
      </c>
      <c r="E41" s="12">
        <v>23897</v>
      </c>
      <c r="F41" s="12">
        <v>10753.65</v>
      </c>
      <c r="G41" s="12">
        <v>8363.949999999999</v>
      </c>
      <c r="H41" s="12">
        <v>4779.400000000001</v>
      </c>
      <c r="I41" s="12">
        <v>0</v>
      </c>
      <c r="J41" s="12">
        <v>0</v>
      </c>
    </row>
    <row r="42" spans="1:10" ht="12.75">
      <c r="A42" s="16"/>
      <c r="B42" s="21"/>
      <c r="C42" s="27">
        <v>5195</v>
      </c>
      <c r="D42" s="25"/>
      <c r="E42" s="26"/>
      <c r="F42" s="26"/>
      <c r="G42" s="26"/>
      <c r="H42" s="26"/>
      <c r="I42" s="26"/>
      <c r="J42" s="26"/>
    </row>
    <row r="43" spans="1:10" ht="12.75">
      <c r="A43" s="16"/>
      <c r="B43" s="21"/>
      <c r="D43" t="s">
        <v>304</v>
      </c>
      <c r="E43" s="12">
        <v>31894</v>
      </c>
      <c r="F43" s="12">
        <v>13395.48</v>
      </c>
      <c r="G43" s="12">
        <v>10843.960000000001</v>
      </c>
      <c r="H43" s="12">
        <v>7654.5599999999995</v>
      </c>
      <c r="I43" s="12">
        <v>0</v>
      </c>
      <c r="J43" s="12">
        <v>0</v>
      </c>
    </row>
    <row r="44" spans="1:10" ht="12.75">
      <c r="A44" s="16"/>
      <c r="B44" s="21"/>
      <c r="C44" s="27">
        <v>5199</v>
      </c>
      <c r="D44" s="25"/>
      <c r="E44" s="26"/>
      <c r="F44" s="26"/>
      <c r="G44" s="26"/>
      <c r="H44" s="26"/>
      <c r="I44" s="26"/>
      <c r="J44" s="26"/>
    </row>
    <row r="45" spans="1:10" ht="12.75">
      <c r="A45" s="16"/>
      <c r="B45" s="21"/>
      <c r="D45" t="s">
        <v>305</v>
      </c>
      <c r="E45" s="12">
        <v>50373</v>
      </c>
      <c r="F45" s="12">
        <v>22667.850000000002</v>
      </c>
      <c r="G45" s="12">
        <v>17630.55</v>
      </c>
      <c r="H45" s="12">
        <v>10074.6</v>
      </c>
      <c r="I45" s="12">
        <v>0</v>
      </c>
      <c r="J45" s="12">
        <v>0</v>
      </c>
    </row>
    <row r="46" spans="1:10" ht="12.75">
      <c r="A46" s="16"/>
      <c r="B46" s="21"/>
      <c r="C46" s="27">
        <v>5395</v>
      </c>
      <c r="D46" s="25"/>
      <c r="E46" s="26"/>
      <c r="F46" s="26"/>
      <c r="G46" s="26"/>
      <c r="H46" s="26"/>
      <c r="I46" s="26"/>
      <c r="J46" s="26"/>
    </row>
    <row r="47" spans="1:10" ht="12.75">
      <c r="A47" s="16"/>
      <c r="B47" s="21"/>
      <c r="D47" t="s">
        <v>293</v>
      </c>
      <c r="E47" s="12">
        <v>50661</v>
      </c>
      <c r="F47" s="12">
        <v>21277.62</v>
      </c>
      <c r="G47" s="12">
        <v>17224.74</v>
      </c>
      <c r="H47" s="12">
        <v>12158.64</v>
      </c>
      <c r="I47" s="12">
        <v>0</v>
      </c>
      <c r="J47" s="12">
        <v>0</v>
      </c>
    </row>
    <row r="48" spans="1:10" ht="12.75">
      <c r="A48" s="16"/>
      <c r="B48" t="s">
        <v>299</v>
      </c>
      <c r="E48" s="12">
        <v>918280</v>
      </c>
      <c r="F48" s="12">
        <v>411125.78</v>
      </c>
      <c r="G48" s="12">
        <v>318952.86000000004</v>
      </c>
      <c r="H48" s="12">
        <v>188201.36</v>
      </c>
      <c r="I48" s="12">
        <v>0</v>
      </c>
      <c r="J48" s="12">
        <v>0</v>
      </c>
    </row>
    <row r="49" spans="1:10" ht="12.75">
      <c r="A49" t="s">
        <v>338</v>
      </c>
      <c r="E49" s="12">
        <v>918280</v>
      </c>
      <c r="F49" s="12">
        <v>411125.78</v>
      </c>
      <c r="G49" s="12">
        <v>318952.86000000004</v>
      </c>
      <c r="H49" s="12">
        <v>188201.36</v>
      </c>
      <c r="I49" s="12">
        <v>0</v>
      </c>
      <c r="J49" s="12">
        <v>0</v>
      </c>
    </row>
    <row r="50" spans="5:10" ht="12.75">
      <c r="E50" s="12"/>
      <c r="F50" s="12"/>
      <c r="G50" s="12"/>
      <c r="H50" s="12"/>
      <c r="I50" s="12"/>
      <c r="J50" s="12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2:I3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14.7109375" style="0" bestFit="1" customWidth="1"/>
    <col min="2" max="2" width="14.28125" style="0" customWidth="1"/>
    <col min="3" max="3" width="10.140625" style="0" customWidth="1"/>
    <col min="4" max="7" width="11.7109375" style="0" customWidth="1"/>
    <col min="8" max="8" width="9.7109375" style="0" customWidth="1"/>
    <col min="9" max="9" width="9.7109375" style="0" bestFit="1" customWidth="1"/>
  </cols>
  <sheetData>
    <row r="2" spans="1:3" ht="18" customHeight="1">
      <c r="A2" s="94"/>
      <c r="B2" s="94"/>
      <c r="C2" s="94"/>
    </row>
    <row r="3" spans="1:2" ht="12.75">
      <c r="A3" s="23" t="s">
        <v>6</v>
      </c>
      <c r="B3" s="24" t="s">
        <v>15</v>
      </c>
    </row>
    <row r="4" spans="1:2" ht="12.75">
      <c r="A4" s="23" t="s">
        <v>14</v>
      </c>
      <c r="B4" s="24" t="s">
        <v>15</v>
      </c>
    </row>
    <row r="6" spans="1:9" s="5" customFormat="1" ht="15.75" thickBot="1">
      <c r="A6" s="19" t="s">
        <v>0</v>
      </c>
      <c r="B6" s="19" t="s">
        <v>2</v>
      </c>
      <c r="C6" s="22" t="s">
        <v>298</v>
      </c>
      <c r="D6" s="18" t="s">
        <v>270</v>
      </c>
      <c r="E6" s="18" t="s">
        <v>271</v>
      </c>
      <c r="F6" s="18" t="s">
        <v>272</v>
      </c>
      <c r="G6" s="18" t="s">
        <v>273</v>
      </c>
      <c r="H6" s="18" t="s">
        <v>274</v>
      </c>
      <c r="I6" s="18" t="s">
        <v>275</v>
      </c>
    </row>
    <row r="7" spans="1:9" ht="13.5" thickTop="1">
      <c r="A7" s="15" t="s">
        <v>286</v>
      </c>
      <c r="B7" s="21" t="s">
        <v>286</v>
      </c>
      <c r="C7">
        <v>4150</v>
      </c>
      <c r="D7" s="13">
        <v>346674</v>
      </c>
      <c r="E7" s="13">
        <v>0</v>
      </c>
      <c r="F7" s="13">
        <v>346674</v>
      </c>
      <c r="G7" s="13">
        <v>0</v>
      </c>
      <c r="H7" s="13">
        <v>0</v>
      </c>
      <c r="I7" s="13">
        <v>0</v>
      </c>
    </row>
    <row r="8" spans="1:9" ht="13.5" thickBot="1">
      <c r="A8" s="16"/>
      <c r="B8" s="21"/>
      <c r="C8">
        <v>4155</v>
      </c>
      <c r="D8" s="12">
        <v>523160</v>
      </c>
      <c r="E8" s="12">
        <v>523160</v>
      </c>
      <c r="F8" s="12">
        <v>0</v>
      </c>
      <c r="G8" s="12">
        <v>0</v>
      </c>
      <c r="H8" s="12">
        <v>0</v>
      </c>
      <c r="I8" s="12">
        <v>0</v>
      </c>
    </row>
    <row r="9" spans="1:9" ht="12.75">
      <c r="A9" s="16"/>
      <c r="B9" s="21"/>
      <c r="C9">
        <v>4160</v>
      </c>
      <c r="D9" s="12">
        <v>61113</v>
      </c>
      <c r="E9" s="12">
        <v>0</v>
      </c>
      <c r="F9" s="12">
        <v>0</v>
      </c>
      <c r="G9" s="12">
        <v>61113</v>
      </c>
      <c r="H9" s="12">
        <v>0</v>
      </c>
      <c r="I9" s="12">
        <v>0</v>
      </c>
    </row>
    <row r="10" spans="1:9" ht="12.75">
      <c r="A10" s="16"/>
      <c r="B10" s="21"/>
      <c r="C10" t="s">
        <v>286</v>
      </c>
      <c r="D10" s="12"/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2.75">
      <c r="A11" s="16"/>
      <c r="B11" t="s">
        <v>299</v>
      </c>
      <c r="D11" s="12">
        <v>930947</v>
      </c>
      <c r="E11" s="12">
        <v>523160</v>
      </c>
      <c r="F11" s="12">
        <v>346674</v>
      </c>
      <c r="G11" s="12">
        <v>61113</v>
      </c>
      <c r="H11" s="12">
        <v>0</v>
      </c>
      <c r="I11" s="12">
        <v>0</v>
      </c>
    </row>
    <row r="12" spans="1:9" ht="12.75">
      <c r="A12" t="s">
        <v>299</v>
      </c>
      <c r="D12" s="12">
        <v>930947</v>
      </c>
      <c r="E12" s="12">
        <v>523160</v>
      </c>
      <c r="F12" s="12">
        <v>346674</v>
      </c>
      <c r="G12" s="12">
        <v>61113</v>
      </c>
      <c r="H12" s="12">
        <v>0</v>
      </c>
      <c r="I12" s="12">
        <v>0</v>
      </c>
    </row>
    <row r="13" spans="4:9" ht="12.75">
      <c r="D13" s="12"/>
      <c r="E13" s="12"/>
      <c r="F13" s="12"/>
      <c r="G13" s="12"/>
      <c r="H13" s="12"/>
      <c r="I13" s="12"/>
    </row>
    <row r="14" spans="1:9" ht="12.75">
      <c r="A14" s="20">
        <v>41364</v>
      </c>
      <c r="B14" s="21" t="s">
        <v>286</v>
      </c>
      <c r="C14">
        <v>5105</v>
      </c>
      <c r="D14" s="13">
        <v>475041</v>
      </c>
      <c r="E14" s="13">
        <v>213768.45</v>
      </c>
      <c r="F14" s="13">
        <v>166264.34999999998</v>
      </c>
      <c r="G14" s="13">
        <v>95008.20000000001</v>
      </c>
      <c r="H14" s="13">
        <v>0</v>
      </c>
      <c r="I14" s="13">
        <v>0</v>
      </c>
    </row>
    <row r="15" spans="1:9" ht="12.75">
      <c r="A15" s="16"/>
      <c r="B15" s="21"/>
      <c r="C15">
        <v>5110</v>
      </c>
      <c r="D15" s="12">
        <v>96210</v>
      </c>
      <c r="E15" s="12">
        <v>43294.5</v>
      </c>
      <c r="F15" s="12">
        <v>33673.5</v>
      </c>
      <c r="G15" s="12">
        <v>19242</v>
      </c>
      <c r="H15" s="12">
        <v>0</v>
      </c>
      <c r="I15" s="12">
        <v>0</v>
      </c>
    </row>
    <row r="16" spans="1:9" ht="12.75">
      <c r="A16" s="16"/>
      <c r="B16" s="21"/>
      <c r="C16">
        <v>5115</v>
      </c>
      <c r="D16" s="12">
        <v>9497</v>
      </c>
      <c r="E16" s="12">
        <v>4748.5</v>
      </c>
      <c r="F16" s="12">
        <v>2849.1</v>
      </c>
      <c r="G16" s="12">
        <v>1899.4</v>
      </c>
      <c r="H16" s="12">
        <v>0</v>
      </c>
      <c r="I16" s="12">
        <v>0</v>
      </c>
    </row>
    <row r="17" spans="1:9" ht="12.75">
      <c r="A17" s="16"/>
      <c r="B17" s="21"/>
      <c r="C17">
        <v>5120</v>
      </c>
      <c r="D17" s="12">
        <v>16679</v>
      </c>
      <c r="E17" s="12">
        <v>8339.5</v>
      </c>
      <c r="F17" s="12">
        <v>5003.7</v>
      </c>
      <c r="G17" s="12">
        <v>3335.8</v>
      </c>
      <c r="H17" s="12">
        <v>0</v>
      </c>
      <c r="I17" s="12">
        <v>0</v>
      </c>
    </row>
    <row r="18" spans="1:9" ht="12.75">
      <c r="A18" s="16"/>
      <c r="B18" s="21"/>
      <c r="C18">
        <v>5125</v>
      </c>
      <c r="D18" s="12">
        <v>4647</v>
      </c>
      <c r="E18" s="12">
        <v>1951.74</v>
      </c>
      <c r="F18" s="12">
        <v>1579.98</v>
      </c>
      <c r="G18" s="12">
        <v>1115.28</v>
      </c>
      <c r="H18" s="12">
        <v>0</v>
      </c>
      <c r="I18" s="12">
        <v>0</v>
      </c>
    </row>
    <row r="19" spans="1:9" ht="12.75">
      <c r="A19" s="16"/>
      <c r="B19" s="21"/>
      <c r="C19">
        <v>5130</v>
      </c>
      <c r="D19" s="12">
        <v>14770</v>
      </c>
      <c r="E19" s="12">
        <v>6203.4</v>
      </c>
      <c r="F19" s="12">
        <v>5021.8</v>
      </c>
      <c r="G19" s="12">
        <v>3544.7999999999997</v>
      </c>
      <c r="H19" s="12">
        <v>0</v>
      </c>
      <c r="I19" s="12">
        <v>0</v>
      </c>
    </row>
    <row r="20" spans="1:9" ht="12.75">
      <c r="A20" s="16"/>
      <c r="B20" s="21"/>
      <c r="C20">
        <v>5135</v>
      </c>
      <c r="D20" s="12">
        <v>32577</v>
      </c>
      <c r="E20" s="12">
        <v>14659.65</v>
      </c>
      <c r="F20" s="12">
        <v>11401.949999999999</v>
      </c>
      <c r="G20" s="12">
        <v>6515.400000000001</v>
      </c>
      <c r="H20" s="12">
        <v>0</v>
      </c>
      <c r="I20" s="12">
        <v>0</v>
      </c>
    </row>
    <row r="21" spans="1:9" ht="12.75">
      <c r="A21" s="16"/>
      <c r="B21" s="21"/>
      <c r="C21">
        <v>5140</v>
      </c>
      <c r="D21" s="12">
        <v>9540</v>
      </c>
      <c r="E21" s="12">
        <v>4006.7999999999997</v>
      </c>
      <c r="F21" s="12">
        <v>3243.6000000000004</v>
      </c>
      <c r="G21" s="12">
        <v>2289.6</v>
      </c>
      <c r="H21" s="12">
        <v>0</v>
      </c>
      <c r="I21" s="12">
        <v>0</v>
      </c>
    </row>
    <row r="22" spans="1:9" ht="12.75">
      <c r="A22" s="16"/>
      <c r="B22" s="21"/>
      <c r="C22">
        <v>5145</v>
      </c>
      <c r="D22" s="12">
        <v>2122</v>
      </c>
      <c r="E22" s="12">
        <v>891.24</v>
      </c>
      <c r="F22" s="12">
        <v>721.48</v>
      </c>
      <c r="G22" s="12">
        <v>509.28</v>
      </c>
      <c r="H22" s="12">
        <v>0</v>
      </c>
      <c r="I22" s="12">
        <v>0</v>
      </c>
    </row>
    <row r="23" spans="1:9" ht="12.75">
      <c r="A23" s="16"/>
      <c r="B23" s="21"/>
      <c r="C23">
        <v>5155</v>
      </c>
      <c r="D23" s="12">
        <v>30531</v>
      </c>
      <c r="E23" s="12">
        <v>13738.95</v>
      </c>
      <c r="F23" s="12">
        <v>10685.849999999999</v>
      </c>
      <c r="G23" s="12">
        <v>6106.200000000001</v>
      </c>
      <c r="H23" s="12">
        <v>0</v>
      </c>
      <c r="I23" s="12">
        <v>0</v>
      </c>
    </row>
    <row r="24" spans="1:9" ht="12.75">
      <c r="A24" s="16"/>
      <c r="B24" s="21"/>
      <c r="C24">
        <v>5160</v>
      </c>
      <c r="D24" s="12">
        <v>23897</v>
      </c>
      <c r="E24" s="12">
        <v>10753.65</v>
      </c>
      <c r="F24" s="12">
        <v>8363.949999999999</v>
      </c>
      <c r="G24" s="12">
        <v>4779.400000000001</v>
      </c>
      <c r="H24" s="12">
        <v>0</v>
      </c>
      <c r="I24" s="12">
        <v>0</v>
      </c>
    </row>
    <row r="25" spans="1:9" ht="12.75">
      <c r="A25" s="16"/>
      <c r="B25" s="21"/>
      <c r="C25">
        <v>5195</v>
      </c>
      <c r="D25" s="12">
        <v>31894</v>
      </c>
      <c r="E25" s="12">
        <v>13395.48</v>
      </c>
      <c r="F25" s="12">
        <v>10843.960000000001</v>
      </c>
      <c r="G25" s="12">
        <v>7654.5599999999995</v>
      </c>
      <c r="H25" s="12">
        <v>0</v>
      </c>
      <c r="I25" s="12">
        <v>0</v>
      </c>
    </row>
    <row r="26" spans="1:9" ht="12.75">
      <c r="A26" s="16"/>
      <c r="B26" s="21"/>
      <c r="C26">
        <v>5199</v>
      </c>
      <c r="D26" s="12">
        <v>50373</v>
      </c>
      <c r="E26" s="12">
        <v>22667.850000000002</v>
      </c>
      <c r="F26" s="12">
        <v>17630.55</v>
      </c>
      <c r="G26" s="12">
        <v>10074.6</v>
      </c>
      <c r="H26" s="12">
        <v>0</v>
      </c>
      <c r="I26" s="12">
        <v>0</v>
      </c>
    </row>
    <row r="27" spans="1:9" ht="12.75">
      <c r="A27" s="16"/>
      <c r="B27" s="21"/>
      <c r="C27">
        <v>5305</v>
      </c>
      <c r="D27" s="12">
        <v>69841</v>
      </c>
      <c r="E27" s="12">
        <v>31428.45</v>
      </c>
      <c r="F27" s="12">
        <v>24444.35</v>
      </c>
      <c r="G27" s="12">
        <v>13968.2</v>
      </c>
      <c r="H27" s="12">
        <v>0</v>
      </c>
      <c r="I27" s="12">
        <v>0</v>
      </c>
    </row>
    <row r="28" spans="1:9" ht="12.75">
      <c r="A28" s="16"/>
      <c r="B28" s="21"/>
      <c r="C28">
        <v>5395</v>
      </c>
      <c r="D28" s="12">
        <v>50661</v>
      </c>
      <c r="E28" s="12">
        <v>21277.62</v>
      </c>
      <c r="F28" s="12">
        <v>17224.74</v>
      </c>
      <c r="G28" s="12">
        <v>12158.64</v>
      </c>
      <c r="H28" s="12">
        <v>0</v>
      </c>
      <c r="I28" s="12">
        <v>0</v>
      </c>
    </row>
    <row r="29" spans="1:9" ht="12.75">
      <c r="A29" s="16"/>
      <c r="B29" t="s">
        <v>299</v>
      </c>
      <c r="D29" s="12">
        <v>918280</v>
      </c>
      <c r="E29" s="12">
        <v>411125.78</v>
      </c>
      <c r="F29" s="12">
        <v>318952.86</v>
      </c>
      <c r="G29" s="12">
        <v>188201.36000000004</v>
      </c>
      <c r="H29" s="12">
        <v>0</v>
      </c>
      <c r="I29" s="12">
        <v>0</v>
      </c>
    </row>
    <row r="30" spans="1:9" ht="12.75">
      <c r="A30" t="s">
        <v>338</v>
      </c>
      <c r="D30" s="12">
        <v>918280</v>
      </c>
      <c r="E30" s="12">
        <v>411125.78</v>
      </c>
      <c r="F30" s="12">
        <v>318952.86</v>
      </c>
      <c r="G30" s="12">
        <v>188201.36000000004</v>
      </c>
      <c r="H30" s="12">
        <v>0</v>
      </c>
      <c r="I30" s="12">
        <v>0</v>
      </c>
    </row>
    <row r="31" spans="4:9" ht="12.75">
      <c r="D31" s="12"/>
      <c r="E31" s="12"/>
      <c r="F31" s="12"/>
      <c r="G31" s="12"/>
      <c r="H31" s="12"/>
      <c r="I31" s="12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I3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0.00390625" style="0" customWidth="1"/>
    <col min="2" max="2" width="38.57421875" style="0" bestFit="1" customWidth="1"/>
    <col min="3" max="3" width="14.28125" style="0" customWidth="1"/>
    <col min="4" max="7" width="11.7109375" style="0" customWidth="1"/>
    <col min="8" max="9" width="9.7109375" style="0" hidden="1" customWidth="1"/>
  </cols>
  <sheetData>
    <row r="1" spans="1:3" ht="12.75">
      <c r="A1" s="94"/>
      <c r="B1" s="94"/>
      <c r="C1" s="94"/>
    </row>
    <row r="2" ht="19.5" customHeight="1"/>
    <row r="3" spans="1:2" ht="12.75">
      <c r="A3" s="23" t="s">
        <v>14</v>
      </c>
      <c r="B3" s="24" t="s">
        <v>15</v>
      </c>
    </row>
    <row r="5" spans="1:9" s="5" customFormat="1" ht="15.75" thickBot="1">
      <c r="A5" s="19" t="s">
        <v>0</v>
      </c>
      <c r="B5" s="19" t="s">
        <v>6</v>
      </c>
      <c r="C5" s="19" t="s">
        <v>2</v>
      </c>
      <c r="D5" s="18" t="s">
        <v>270</v>
      </c>
      <c r="E5" s="18" t="s">
        <v>271</v>
      </c>
      <c r="F5" s="18" t="s">
        <v>272</v>
      </c>
      <c r="G5" s="18" t="s">
        <v>273</v>
      </c>
      <c r="H5" s="18" t="s">
        <v>274</v>
      </c>
      <c r="I5" s="18" t="s">
        <v>275</v>
      </c>
    </row>
    <row r="6" spans="1:9" ht="13.5" thickTop="1">
      <c r="A6" s="20">
        <v>41364</v>
      </c>
      <c r="B6" s="21" t="s">
        <v>279</v>
      </c>
      <c r="C6" t="s">
        <v>286</v>
      </c>
      <c r="D6" s="13">
        <v>96210</v>
      </c>
      <c r="E6" s="13">
        <v>43294.5</v>
      </c>
      <c r="F6" s="13">
        <v>33673.5</v>
      </c>
      <c r="G6" s="13">
        <v>19242</v>
      </c>
      <c r="H6" s="13">
        <v>0</v>
      </c>
      <c r="I6" s="13">
        <v>0</v>
      </c>
    </row>
    <row r="7" spans="1:9" ht="13.5" thickBot="1">
      <c r="A7" s="16"/>
      <c r="B7" t="s">
        <v>280</v>
      </c>
      <c r="D7" s="14">
        <v>96210</v>
      </c>
      <c r="E7" s="14">
        <v>43294.5</v>
      </c>
      <c r="F7" s="14">
        <v>33673.5</v>
      </c>
      <c r="G7" s="14">
        <v>19242</v>
      </c>
      <c r="H7" s="14">
        <v>0</v>
      </c>
      <c r="I7" s="14">
        <v>0</v>
      </c>
    </row>
    <row r="8" spans="1:9" ht="12.75">
      <c r="A8" s="16"/>
      <c r="B8" s="21" t="s">
        <v>281</v>
      </c>
      <c r="C8" t="s">
        <v>286</v>
      </c>
      <c r="D8" s="14">
        <v>9497</v>
      </c>
      <c r="E8" s="14">
        <v>4748.5</v>
      </c>
      <c r="F8" s="14">
        <v>2849.1</v>
      </c>
      <c r="G8" s="14">
        <v>1899.4</v>
      </c>
      <c r="H8" s="14">
        <v>0</v>
      </c>
      <c r="I8" s="14">
        <v>0</v>
      </c>
    </row>
    <row r="9" spans="1:9" ht="12.75">
      <c r="A9" s="16"/>
      <c r="B9" t="s">
        <v>287</v>
      </c>
      <c r="D9" s="14">
        <v>9497</v>
      </c>
      <c r="E9" s="14">
        <v>4748.5</v>
      </c>
      <c r="F9" s="14">
        <v>2849.1</v>
      </c>
      <c r="G9" s="14">
        <v>1899.4</v>
      </c>
      <c r="H9" s="14">
        <v>0</v>
      </c>
      <c r="I9" s="14">
        <v>0</v>
      </c>
    </row>
    <row r="10" spans="1:9" ht="12.75">
      <c r="A10" s="16"/>
      <c r="B10" s="21" t="s">
        <v>282</v>
      </c>
      <c r="C10" t="s">
        <v>286</v>
      </c>
      <c r="D10" s="14">
        <v>14770</v>
      </c>
      <c r="E10" s="14">
        <v>6203.4</v>
      </c>
      <c r="F10" s="14">
        <v>5021.8</v>
      </c>
      <c r="G10" s="14">
        <v>3544.7999999999997</v>
      </c>
      <c r="H10" s="14">
        <v>0</v>
      </c>
      <c r="I10" s="14">
        <v>0</v>
      </c>
    </row>
    <row r="11" spans="1:9" ht="12.75">
      <c r="A11" s="16"/>
      <c r="B11" t="s">
        <v>288</v>
      </c>
      <c r="D11" s="14">
        <v>14770</v>
      </c>
      <c r="E11" s="14">
        <v>6203.4</v>
      </c>
      <c r="F11" s="14">
        <v>5021.8</v>
      </c>
      <c r="G11" s="14">
        <v>3544.7999999999997</v>
      </c>
      <c r="H11" s="14">
        <v>0</v>
      </c>
      <c r="I11" s="14">
        <v>0</v>
      </c>
    </row>
    <row r="12" spans="1:9" ht="12.75">
      <c r="A12" s="16"/>
      <c r="B12" s="21" t="s">
        <v>283</v>
      </c>
      <c r="C12" t="s">
        <v>286</v>
      </c>
      <c r="D12" s="14">
        <v>30531</v>
      </c>
      <c r="E12" s="14">
        <v>13738.95</v>
      </c>
      <c r="F12" s="14">
        <v>10685.849999999999</v>
      </c>
      <c r="G12" s="14">
        <v>6106.200000000001</v>
      </c>
      <c r="H12" s="14">
        <v>0</v>
      </c>
      <c r="I12" s="14">
        <v>0</v>
      </c>
    </row>
    <row r="13" spans="1:9" ht="12.75">
      <c r="A13" s="16"/>
      <c r="B13" t="s">
        <v>289</v>
      </c>
      <c r="D13" s="14">
        <v>30531</v>
      </c>
      <c r="E13" s="14">
        <v>13738.95</v>
      </c>
      <c r="F13" s="14">
        <v>10685.849999999999</v>
      </c>
      <c r="G13" s="14">
        <v>6106.200000000001</v>
      </c>
      <c r="H13" s="14">
        <v>0</v>
      </c>
      <c r="I13" s="14">
        <v>0</v>
      </c>
    </row>
    <row r="14" spans="1:9" ht="12.75">
      <c r="A14" s="16"/>
      <c r="B14" s="21" t="s">
        <v>284</v>
      </c>
      <c r="C14" t="s">
        <v>286</v>
      </c>
      <c r="D14" s="14">
        <v>2122</v>
      </c>
      <c r="E14" s="14">
        <v>891.24</v>
      </c>
      <c r="F14" s="14">
        <v>721.48</v>
      </c>
      <c r="G14" s="14">
        <v>509.28</v>
      </c>
      <c r="H14" s="14">
        <v>0</v>
      </c>
      <c r="I14" s="14">
        <v>0</v>
      </c>
    </row>
    <row r="15" spans="1:9" ht="12.75">
      <c r="A15" s="16"/>
      <c r="B15" t="s">
        <v>290</v>
      </c>
      <c r="D15" s="14">
        <v>2122</v>
      </c>
      <c r="E15" s="14">
        <v>891.24</v>
      </c>
      <c r="F15" s="14">
        <v>721.48</v>
      </c>
      <c r="G15" s="14">
        <v>509.28</v>
      </c>
      <c r="H15" s="14">
        <v>0</v>
      </c>
      <c r="I15" s="14">
        <v>0</v>
      </c>
    </row>
    <row r="16" spans="1:9" ht="12.75">
      <c r="A16" s="16"/>
      <c r="B16" s="21" t="s">
        <v>285</v>
      </c>
      <c r="C16" t="s">
        <v>286</v>
      </c>
      <c r="D16" s="14">
        <v>69841</v>
      </c>
      <c r="E16" s="14">
        <v>31428.45</v>
      </c>
      <c r="F16" s="14">
        <v>24444.35</v>
      </c>
      <c r="G16" s="14">
        <v>13968.2</v>
      </c>
      <c r="H16" s="14">
        <v>0</v>
      </c>
      <c r="I16" s="14">
        <v>0</v>
      </c>
    </row>
    <row r="17" spans="1:9" ht="12.75">
      <c r="A17" s="16"/>
      <c r="B17" t="s">
        <v>295</v>
      </c>
      <c r="D17" s="14">
        <v>69841</v>
      </c>
      <c r="E17" s="14">
        <v>31428.45</v>
      </c>
      <c r="F17" s="14">
        <v>24444.35</v>
      </c>
      <c r="G17" s="14">
        <v>13968.2</v>
      </c>
      <c r="H17" s="14">
        <v>0</v>
      </c>
      <c r="I17" s="14">
        <v>0</v>
      </c>
    </row>
    <row r="18" spans="1:9" ht="12.75">
      <c r="A18" s="16"/>
      <c r="B18" s="21" t="s">
        <v>291</v>
      </c>
      <c r="C18" t="s">
        <v>286</v>
      </c>
      <c r="D18" s="14">
        <v>4647</v>
      </c>
      <c r="E18" s="14">
        <v>1951.74</v>
      </c>
      <c r="F18" s="14">
        <v>1579.98</v>
      </c>
      <c r="G18" s="14">
        <v>1115.28</v>
      </c>
      <c r="H18" s="14">
        <v>0</v>
      </c>
      <c r="I18" s="14">
        <v>0</v>
      </c>
    </row>
    <row r="19" spans="1:9" ht="12.75">
      <c r="A19" s="16"/>
      <c r="B19" t="s">
        <v>296</v>
      </c>
      <c r="D19" s="14">
        <v>4647</v>
      </c>
      <c r="E19" s="14">
        <v>1951.74</v>
      </c>
      <c r="F19" s="14">
        <v>1579.98</v>
      </c>
      <c r="G19" s="14">
        <v>1115.28</v>
      </c>
      <c r="H19" s="14">
        <v>0</v>
      </c>
      <c r="I19" s="14">
        <v>0</v>
      </c>
    </row>
    <row r="20" spans="1:9" ht="12.75">
      <c r="A20" s="16"/>
      <c r="B20" s="21" t="s">
        <v>292</v>
      </c>
      <c r="C20" t="s">
        <v>286</v>
      </c>
      <c r="D20" s="14">
        <v>9540</v>
      </c>
      <c r="E20" s="14">
        <v>4006.7999999999997</v>
      </c>
      <c r="F20" s="14">
        <v>3243.6000000000004</v>
      </c>
      <c r="G20" s="14">
        <v>2289.6</v>
      </c>
      <c r="H20" s="14">
        <v>0</v>
      </c>
      <c r="I20" s="14">
        <v>0</v>
      </c>
    </row>
    <row r="21" spans="1:9" ht="12.75">
      <c r="A21" s="16"/>
      <c r="B21" t="s">
        <v>297</v>
      </c>
      <c r="D21" s="14">
        <v>9540</v>
      </c>
      <c r="E21" s="14">
        <v>4006.7999999999997</v>
      </c>
      <c r="F21" s="14">
        <v>3243.6000000000004</v>
      </c>
      <c r="G21" s="14">
        <v>2289.6</v>
      </c>
      <c r="H21" s="14">
        <v>0</v>
      </c>
      <c r="I21" s="14">
        <v>0</v>
      </c>
    </row>
    <row r="22" spans="1:9" ht="12.75">
      <c r="A22" s="16"/>
      <c r="B22" s="21" t="s">
        <v>300</v>
      </c>
      <c r="C22" t="s">
        <v>286</v>
      </c>
      <c r="D22" s="14">
        <v>475041</v>
      </c>
      <c r="E22" s="14">
        <v>213768.45</v>
      </c>
      <c r="F22" s="14">
        <v>166264.34999999998</v>
      </c>
      <c r="G22" s="14">
        <v>95008.20000000001</v>
      </c>
      <c r="H22" s="14">
        <v>0</v>
      </c>
      <c r="I22" s="14">
        <v>0</v>
      </c>
    </row>
    <row r="23" spans="1:9" ht="12.75">
      <c r="A23" s="16"/>
      <c r="B23" t="s">
        <v>309</v>
      </c>
      <c r="D23" s="14">
        <v>475041</v>
      </c>
      <c r="E23" s="14">
        <v>213768.45</v>
      </c>
      <c r="F23" s="14">
        <v>166264.34999999998</v>
      </c>
      <c r="G23" s="14">
        <v>95008.20000000001</v>
      </c>
      <c r="H23" s="14">
        <v>0</v>
      </c>
      <c r="I23" s="14">
        <v>0</v>
      </c>
    </row>
    <row r="24" spans="1:9" ht="12.75">
      <c r="A24" s="16"/>
      <c r="B24" s="21" t="s">
        <v>301</v>
      </c>
      <c r="C24" t="s">
        <v>286</v>
      </c>
      <c r="D24" s="14">
        <v>16679</v>
      </c>
      <c r="E24" s="14">
        <v>8339.5</v>
      </c>
      <c r="F24" s="14">
        <v>5003.7</v>
      </c>
      <c r="G24" s="14">
        <v>3335.8</v>
      </c>
      <c r="H24" s="14">
        <v>0</v>
      </c>
      <c r="I24" s="14">
        <v>0</v>
      </c>
    </row>
    <row r="25" spans="1:9" ht="12.75">
      <c r="A25" s="16"/>
      <c r="B25" t="s">
        <v>310</v>
      </c>
      <c r="D25" s="14">
        <v>16679</v>
      </c>
      <c r="E25" s="14">
        <v>8339.5</v>
      </c>
      <c r="F25" s="14">
        <v>5003.7</v>
      </c>
      <c r="G25" s="14">
        <v>3335.8</v>
      </c>
      <c r="H25" s="14">
        <v>0</v>
      </c>
      <c r="I25" s="14">
        <v>0</v>
      </c>
    </row>
    <row r="26" spans="1:9" ht="12.75">
      <c r="A26" s="16"/>
      <c r="B26" s="21" t="s">
        <v>302</v>
      </c>
      <c r="C26" t="s">
        <v>286</v>
      </c>
      <c r="D26" s="14">
        <v>32577</v>
      </c>
      <c r="E26" s="14">
        <v>14659.65</v>
      </c>
      <c r="F26" s="14">
        <v>11401.949999999999</v>
      </c>
      <c r="G26" s="14">
        <v>6515.400000000001</v>
      </c>
      <c r="H26" s="14">
        <v>0</v>
      </c>
      <c r="I26" s="14">
        <v>0</v>
      </c>
    </row>
    <row r="27" spans="1:9" ht="12.75">
      <c r="A27" s="16"/>
      <c r="B27" t="s">
        <v>311</v>
      </c>
      <c r="D27" s="14">
        <v>32577</v>
      </c>
      <c r="E27" s="14">
        <v>14659.65</v>
      </c>
      <c r="F27" s="14">
        <v>11401.949999999999</v>
      </c>
      <c r="G27" s="14">
        <v>6515.400000000001</v>
      </c>
      <c r="H27" s="14">
        <v>0</v>
      </c>
      <c r="I27" s="14">
        <v>0</v>
      </c>
    </row>
    <row r="28" spans="1:9" ht="12.75">
      <c r="A28" s="16"/>
      <c r="B28" s="21" t="s">
        <v>303</v>
      </c>
      <c r="C28" t="s">
        <v>286</v>
      </c>
      <c r="D28" s="14">
        <v>23897</v>
      </c>
      <c r="E28" s="14">
        <v>10753.65</v>
      </c>
      <c r="F28" s="14">
        <v>8363.949999999999</v>
      </c>
      <c r="G28" s="14">
        <v>4779.400000000001</v>
      </c>
      <c r="H28" s="14">
        <v>0</v>
      </c>
      <c r="I28" s="14">
        <v>0</v>
      </c>
    </row>
    <row r="29" spans="1:9" ht="12.75">
      <c r="A29" s="16"/>
      <c r="B29" t="s">
        <v>312</v>
      </c>
      <c r="D29" s="14">
        <v>23897</v>
      </c>
      <c r="E29" s="14">
        <v>10753.65</v>
      </c>
      <c r="F29" s="14">
        <v>8363.949999999999</v>
      </c>
      <c r="G29" s="14">
        <v>4779.400000000001</v>
      </c>
      <c r="H29" s="14">
        <v>0</v>
      </c>
      <c r="I29" s="14">
        <v>0</v>
      </c>
    </row>
    <row r="30" spans="1:9" ht="12.75">
      <c r="A30" s="16"/>
      <c r="B30" s="21" t="s">
        <v>304</v>
      </c>
      <c r="C30" t="s">
        <v>286</v>
      </c>
      <c r="D30" s="14">
        <v>31894</v>
      </c>
      <c r="E30" s="14">
        <v>13395.48</v>
      </c>
      <c r="F30" s="14">
        <v>10843.960000000001</v>
      </c>
      <c r="G30" s="14">
        <v>7654.5599999999995</v>
      </c>
      <c r="H30" s="14">
        <v>0</v>
      </c>
      <c r="I30" s="14">
        <v>0</v>
      </c>
    </row>
    <row r="31" spans="1:9" ht="12.75">
      <c r="A31" s="16"/>
      <c r="B31" t="s">
        <v>313</v>
      </c>
      <c r="D31" s="14">
        <v>31894</v>
      </c>
      <c r="E31" s="14">
        <v>13395.48</v>
      </c>
      <c r="F31" s="14">
        <v>10843.960000000001</v>
      </c>
      <c r="G31" s="14">
        <v>7654.5599999999995</v>
      </c>
      <c r="H31" s="14">
        <v>0</v>
      </c>
      <c r="I31" s="14">
        <v>0</v>
      </c>
    </row>
    <row r="32" spans="1:9" ht="12.75">
      <c r="A32" s="16"/>
      <c r="B32" s="21" t="s">
        <v>305</v>
      </c>
      <c r="C32" t="s">
        <v>286</v>
      </c>
      <c r="D32" s="14">
        <v>50373</v>
      </c>
      <c r="E32" s="14">
        <v>22667.850000000002</v>
      </c>
      <c r="F32" s="14">
        <v>17630.55</v>
      </c>
      <c r="G32" s="14">
        <v>10074.6</v>
      </c>
      <c r="H32" s="14">
        <v>0</v>
      </c>
      <c r="I32" s="14">
        <v>0</v>
      </c>
    </row>
    <row r="33" spans="1:9" ht="12.75">
      <c r="A33" s="16"/>
      <c r="B33" t="s">
        <v>314</v>
      </c>
      <c r="D33" s="14">
        <v>50373</v>
      </c>
      <c r="E33" s="14">
        <v>22667.850000000002</v>
      </c>
      <c r="F33" s="14">
        <v>17630.55</v>
      </c>
      <c r="G33" s="14">
        <v>10074.6</v>
      </c>
      <c r="H33" s="14">
        <v>0</v>
      </c>
      <c r="I33" s="14">
        <v>0</v>
      </c>
    </row>
    <row r="34" spans="1:9" ht="12.75">
      <c r="A34" s="16"/>
      <c r="B34" s="21" t="s">
        <v>293</v>
      </c>
      <c r="C34" t="s">
        <v>286</v>
      </c>
      <c r="D34" s="14">
        <v>50661</v>
      </c>
      <c r="E34" s="14">
        <v>21277.62</v>
      </c>
      <c r="F34" s="14">
        <v>17224.74</v>
      </c>
      <c r="G34" s="14">
        <v>12158.64</v>
      </c>
      <c r="H34" s="14">
        <v>0</v>
      </c>
      <c r="I34" s="14">
        <v>0</v>
      </c>
    </row>
    <row r="35" spans="1:9" ht="12.75">
      <c r="A35" s="16"/>
      <c r="B35" t="s">
        <v>315</v>
      </c>
      <c r="D35" s="14">
        <v>50661</v>
      </c>
      <c r="E35" s="14">
        <v>21277.62</v>
      </c>
      <c r="F35" s="14">
        <v>17224.74</v>
      </c>
      <c r="G35" s="14">
        <v>12158.64</v>
      </c>
      <c r="H35" s="14">
        <v>0</v>
      </c>
      <c r="I35" s="14">
        <v>0</v>
      </c>
    </row>
    <row r="36" spans="1:9" ht="12.75">
      <c r="A36" t="s">
        <v>338</v>
      </c>
      <c r="D36" s="12">
        <v>918280</v>
      </c>
      <c r="E36" s="12">
        <v>411125.78</v>
      </c>
      <c r="F36" s="12">
        <v>318952.86</v>
      </c>
      <c r="G36" s="12">
        <v>188201.36</v>
      </c>
      <c r="H36" s="12">
        <v>0</v>
      </c>
      <c r="I36" s="12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K59"/>
  <sheetViews>
    <sheetView showGridLines="0" zoomScalePageLayoutView="0" workbookViewId="0" topLeftCell="A4">
      <selection activeCell="A4" sqref="A1:IV16384"/>
    </sheetView>
  </sheetViews>
  <sheetFormatPr defaultColWidth="9.140625" defaultRowHeight="12.75"/>
  <cols>
    <col min="1" max="1" width="38.57421875" style="0" bestFit="1" customWidth="1"/>
    <col min="2" max="2" width="13.28125" style="0" customWidth="1"/>
    <col min="3" max="3" width="14.28125" style="0" customWidth="1"/>
    <col min="4" max="5" width="11.7109375" style="0" customWidth="1"/>
  </cols>
  <sheetData>
    <row r="1" spans="3:11" ht="15.75">
      <c r="C1" s="2">
        <f>IF(Primero="","",Primero)</f>
        <v>1</v>
      </c>
      <c r="G1" s="103"/>
      <c r="H1" s="103"/>
      <c r="I1" s="103"/>
      <c r="J1" s="103"/>
      <c r="K1" s="103"/>
    </row>
    <row r="2" spans="1:11" ht="15.75">
      <c r="A2" s="94"/>
      <c r="B2" s="94"/>
      <c r="C2" s="94"/>
      <c r="D2" s="94"/>
      <c r="E2" s="94"/>
      <c r="F2" s="1"/>
      <c r="G2" s="1"/>
      <c r="H2" s="1"/>
      <c r="I2" s="1"/>
      <c r="J2" s="1"/>
      <c r="K2" s="1"/>
    </row>
    <row r="3" spans="1:2" ht="12.75">
      <c r="A3" s="23" t="s">
        <v>14</v>
      </c>
      <c r="B3" s="24" t="s">
        <v>15</v>
      </c>
    </row>
    <row r="5" spans="1:5" s="5" customFormat="1" ht="15.75" thickBot="1">
      <c r="A5" s="19" t="s">
        <v>6</v>
      </c>
      <c r="B5" s="19" t="s">
        <v>0</v>
      </c>
      <c r="C5" s="19" t="s">
        <v>2</v>
      </c>
      <c r="D5" s="18" t="s">
        <v>270</v>
      </c>
      <c r="E5" s="18" t="s">
        <v>271</v>
      </c>
    </row>
    <row r="6" spans="1:5" ht="13.5" thickTop="1">
      <c r="A6" s="15" t="s">
        <v>279</v>
      </c>
      <c r="B6" s="17">
        <v>41364</v>
      </c>
      <c r="C6" t="s">
        <v>286</v>
      </c>
      <c r="D6" s="13">
        <v>96210</v>
      </c>
      <c r="E6" s="13">
        <v>43294.5</v>
      </c>
    </row>
    <row r="7" spans="1:5" ht="13.5" thickBot="1">
      <c r="A7" s="16"/>
      <c r="B7" t="s">
        <v>338</v>
      </c>
      <c r="D7" s="14">
        <v>96210</v>
      </c>
      <c r="E7" s="14">
        <v>43294.5</v>
      </c>
    </row>
    <row r="8" spans="1:5" ht="12.75">
      <c r="A8" t="s">
        <v>280</v>
      </c>
      <c r="D8" s="12">
        <v>96210</v>
      </c>
      <c r="E8" s="12">
        <v>43294.5</v>
      </c>
    </row>
    <row r="9" spans="1:5" ht="12.75">
      <c r="A9" s="15" t="s">
        <v>281</v>
      </c>
      <c r="B9" s="17">
        <v>41364</v>
      </c>
      <c r="C9" t="s">
        <v>286</v>
      </c>
      <c r="D9" s="13">
        <v>9497</v>
      </c>
      <c r="E9" s="13">
        <v>4748.5</v>
      </c>
    </row>
    <row r="10" spans="1:5" ht="12.75">
      <c r="A10" s="16"/>
      <c r="B10" t="s">
        <v>338</v>
      </c>
      <c r="D10" s="14">
        <v>9497</v>
      </c>
      <c r="E10" s="14">
        <v>4748.5</v>
      </c>
    </row>
    <row r="11" spans="1:11" ht="15.75">
      <c r="A11" t="s">
        <v>287</v>
      </c>
      <c r="D11" s="12">
        <v>9497</v>
      </c>
      <c r="E11" s="12">
        <v>4748.5</v>
      </c>
      <c r="F11" s="103"/>
      <c r="G11" s="103"/>
      <c r="H11" s="103"/>
      <c r="I11" s="103"/>
      <c r="J11" s="103"/>
      <c r="K11" s="103"/>
    </row>
    <row r="12" spans="1:5" ht="12.75">
      <c r="A12" s="15" t="s">
        <v>282</v>
      </c>
      <c r="B12" s="17">
        <v>41364</v>
      </c>
      <c r="C12" t="s">
        <v>286</v>
      </c>
      <c r="D12" s="13">
        <v>14770</v>
      </c>
      <c r="E12" s="13">
        <v>6203.4</v>
      </c>
    </row>
    <row r="13" spans="1:5" ht="12.75">
      <c r="A13" s="16"/>
      <c r="B13" t="s">
        <v>338</v>
      </c>
      <c r="D13" s="14">
        <v>14770</v>
      </c>
      <c r="E13" s="14">
        <v>6203.4</v>
      </c>
    </row>
    <row r="14" spans="1:5" ht="12.75">
      <c r="A14" t="s">
        <v>288</v>
      </c>
      <c r="D14" s="12">
        <v>14770</v>
      </c>
      <c r="E14" s="12">
        <v>6203.4</v>
      </c>
    </row>
    <row r="15" spans="1:5" ht="12.75">
      <c r="A15" s="15" t="s">
        <v>283</v>
      </c>
      <c r="B15" s="17">
        <v>41364</v>
      </c>
      <c r="C15" t="s">
        <v>286</v>
      </c>
      <c r="D15" s="13">
        <v>30531</v>
      </c>
      <c r="E15" s="13">
        <v>13738.95</v>
      </c>
    </row>
    <row r="16" spans="1:5" ht="12.75">
      <c r="A16" s="16"/>
      <c r="B16" t="s">
        <v>338</v>
      </c>
      <c r="D16" s="14">
        <v>30531</v>
      </c>
      <c r="E16" s="14">
        <v>13738.95</v>
      </c>
    </row>
    <row r="17" spans="1:5" ht="12.75">
      <c r="A17" t="s">
        <v>289</v>
      </c>
      <c r="D17" s="12">
        <v>30531</v>
      </c>
      <c r="E17" s="12">
        <v>13738.95</v>
      </c>
    </row>
    <row r="18" spans="1:5" ht="12.75">
      <c r="A18" s="15" t="s">
        <v>284</v>
      </c>
      <c r="B18" s="17">
        <v>41364</v>
      </c>
      <c r="C18" t="s">
        <v>286</v>
      </c>
      <c r="D18" s="13">
        <v>2122</v>
      </c>
      <c r="E18" s="13">
        <v>891.24</v>
      </c>
    </row>
    <row r="19" spans="1:5" ht="12.75">
      <c r="A19" s="16"/>
      <c r="B19" t="s">
        <v>338</v>
      </c>
      <c r="D19" s="14">
        <v>2122</v>
      </c>
      <c r="E19" s="14">
        <v>891.24</v>
      </c>
    </row>
    <row r="20" spans="1:5" ht="12.75">
      <c r="A20" t="s">
        <v>290</v>
      </c>
      <c r="D20" s="12">
        <v>2122</v>
      </c>
      <c r="E20" s="12">
        <v>891.24</v>
      </c>
    </row>
    <row r="21" spans="1:5" ht="12.75">
      <c r="A21" s="15" t="s">
        <v>285</v>
      </c>
      <c r="B21" s="17">
        <v>41364</v>
      </c>
      <c r="C21" t="s">
        <v>286</v>
      </c>
      <c r="D21" s="13">
        <v>69841</v>
      </c>
      <c r="E21" s="13">
        <v>31428.45</v>
      </c>
    </row>
    <row r="22" spans="1:5" ht="12.75">
      <c r="A22" s="16"/>
      <c r="B22" t="s">
        <v>338</v>
      </c>
      <c r="D22" s="14">
        <v>69841</v>
      </c>
      <c r="E22" s="14">
        <v>31428.45</v>
      </c>
    </row>
    <row r="23" spans="1:5" ht="12.75">
      <c r="A23" t="s">
        <v>295</v>
      </c>
      <c r="D23" s="12">
        <v>69841</v>
      </c>
      <c r="E23" s="12">
        <v>31428.45</v>
      </c>
    </row>
    <row r="24" spans="1:5" ht="12.75">
      <c r="A24" s="15" t="s">
        <v>291</v>
      </c>
      <c r="B24" s="17">
        <v>41364</v>
      </c>
      <c r="C24" t="s">
        <v>286</v>
      </c>
      <c r="D24" s="13">
        <v>4647</v>
      </c>
      <c r="E24" s="13">
        <v>1951.74</v>
      </c>
    </row>
    <row r="25" spans="1:5" ht="12.75">
      <c r="A25" s="16"/>
      <c r="B25" t="s">
        <v>338</v>
      </c>
      <c r="D25" s="14">
        <v>4647</v>
      </c>
      <c r="E25" s="14">
        <v>1951.74</v>
      </c>
    </row>
    <row r="26" spans="1:5" ht="12.75">
      <c r="A26" t="s">
        <v>296</v>
      </c>
      <c r="D26" s="12">
        <v>4647</v>
      </c>
      <c r="E26" s="12">
        <v>1951.74</v>
      </c>
    </row>
    <row r="27" spans="1:5" ht="12.75">
      <c r="A27" s="15" t="s">
        <v>292</v>
      </c>
      <c r="B27" s="17">
        <v>41364</v>
      </c>
      <c r="C27" t="s">
        <v>286</v>
      </c>
      <c r="D27" s="13">
        <v>9540</v>
      </c>
      <c r="E27" s="13">
        <v>4006.7999999999997</v>
      </c>
    </row>
    <row r="28" spans="1:5" ht="12.75">
      <c r="A28" s="16"/>
      <c r="B28" t="s">
        <v>338</v>
      </c>
      <c r="D28" s="14">
        <v>9540</v>
      </c>
      <c r="E28" s="14">
        <v>4006.7999999999997</v>
      </c>
    </row>
    <row r="29" spans="1:5" ht="12.75">
      <c r="A29" t="s">
        <v>297</v>
      </c>
      <c r="D29" s="12">
        <v>9540</v>
      </c>
      <c r="E29" s="12">
        <v>4006.7999999999997</v>
      </c>
    </row>
    <row r="30" spans="1:5" ht="12.75">
      <c r="A30" s="15" t="s">
        <v>300</v>
      </c>
      <c r="B30" s="17">
        <v>41364</v>
      </c>
      <c r="C30" t="s">
        <v>286</v>
      </c>
      <c r="D30" s="13">
        <v>475041</v>
      </c>
      <c r="E30" s="13">
        <v>213768.45</v>
      </c>
    </row>
    <row r="31" spans="1:5" ht="12.75">
      <c r="A31" s="16"/>
      <c r="B31" t="s">
        <v>338</v>
      </c>
      <c r="D31" s="14">
        <v>475041</v>
      </c>
      <c r="E31" s="14">
        <v>213768.45</v>
      </c>
    </row>
    <row r="32" spans="1:5" ht="12.75">
      <c r="A32" t="s">
        <v>309</v>
      </c>
      <c r="D32" s="12">
        <v>475041</v>
      </c>
      <c r="E32" s="12">
        <v>213768.45</v>
      </c>
    </row>
    <row r="33" spans="1:5" ht="12.75">
      <c r="A33" s="15" t="s">
        <v>301</v>
      </c>
      <c r="B33" s="17">
        <v>41364</v>
      </c>
      <c r="C33" t="s">
        <v>286</v>
      </c>
      <c r="D33" s="13">
        <v>16679</v>
      </c>
      <c r="E33" s="13">
        <v>8339.5</v>
      </c>
    </row>
    <row r="34" spans="1:5" ht="12.75">
      <c r="A34" s="16"/>
      <c r="B34" t="s">
        <v>338</v>
      </c>
      <c r="D34" s="14">
        <v>16679</v>
      </c>
      <c r="E34" s="14">
        <v>8339.5</v>
      </c>
    </row>
    <row r="35" spans="1:5" ht="12.75">
      <c r="A35" t="s">
        <v>310</v>
      </c>
      <c r="D35" s="12">
        <v>16679</v>
      </c>
      <c r="E35" s="12">
        <v>8339.5</v>
      </c>
    </row>
    <row r="36" spans="1:5" ht="12.75">
      <c r="A36" s="15" t="s">
        <v>302</v>
      </c>
      <c r="B36" s="17">
        <v>41364</v>
      </c>
      <c r="C36" t="s">
        <v>286</v>
      </c>
      <c r="D36" s="13">
        <v>32577</v>
      </c>
      <c r="E36" s="13">
        <v>14659.65</v>
      </c>
    </row>
    <row r="37" spans="1:5" ht="12.75">
      <c r="A37" s="16"/>
      <c r="B37" t="s">
        <v>338</v>
      </c>
      <c r="D37" s="14">
        <v>32577</v>
      </c>
      <c r="E37" s="14">
        <v>14659.65</v>
      </c>
    </row>
    <row r="38" spans="1:5" ht="12.75">
      <c r="A38" t="s">
        <v>311</v>
      </c>
      <c r="D38" s="12">
        <v>32577</v>
      </c>
      <c r="E38" s="12">
        <v>14659.65</v>
      </c>
    </row>
    <row r="39" spans="1:5" ht="12.75">
      <c r="A39" s="15" t="s">
        <v>303</v>
      </c>
      <c r="B39" s="17">
        <v>41364</v>
      </c>
      <c r="C39" t="s">
        <v>286</v>
      </c>
      <c r="D39" s="13">
        <v>23897</v>
      </c>
      <c r="E39" s="13">
        <v>10753.65</v>
      </c>
    </row>
    <row r="40" spans="1:5" ht="12.75">
      <c r="A40" s="16"/>
      <c r="B40" t="s">
        <v>338</v>
      </c>
      <c r="D40" s="14">
        <v>23897</v>
      </c>
      <c r="E40" s="14">
        <v>10753.65</v>
      </c>
    </row>
    <row r="41" spans="1:5" ht="12.75">
      <c r="A41" t="s">
        <v>312</v>
      </c>
      <c r="D41" s="12">
        <v>23897</v>
      </c>
      <c r="E41" s="12">
        <v>10753.65</v>
      </c>
    </row>
    <row r="42" spans="1:5" ht="12.75">
      <c r="A42" s="15" t="s">
        <v>304</v>
      </c>
      <c r="B42" s="17">
        <v>41364</v>
      </c>
      <c r="C42" t="s">
        <v>286</v>
      </c>
      <c r="D42" s="13">
        <v>31894</v>
      </c>
      <c r="E42" s="13">
        <v>13395.48</v>
      </c>
    </row>
    <row r="43" spans="1:5" ht="12.75">
      <c r="A43" s="16"/>
      <c r="B43" t="s">
        <v>338</v>
      </c>
      <c r="D43" s="14">
        <v>31894</v>
      </c>
      <c r="E43" s="14">
        <v>13395.48</v>
      </c>
    </row>
    <row r="44" spans="1:5" ht="12.75">
      <c r="A44" t="s">
        <v>313</v>
      </c>
      <c r="D44" s="12">
        <v>31894</v>
      </c>
      <c r="E44" s="12">
        <v>13395.48</v>
      </c>
    </row>
    <row r="45" spans="1:5" ht="12.75">
      <c r="A45" s="15" t="s">
        <v>305</v>
      </c>
      <c r="B45" s="17">
        <v>41364</v>
      </c>
      <c r="C45" t="s">
        <v>286</v>
      </c>
      <c r="D45" s="13">
        <v>50373</v>
      </c>
      <c r="E45" s="13">
        <v>22667.850000000002</v>
      </c>
    </row>
    <row r="46" spans="1:5" ht="12.75">
      <c r="A46" s="16"/>
      <c r="B46" t="s">
        <v>338</v>
      </c>
      <c r="D46" s="14">
        <v>50373</v>
      </c>
      <c r="E46" s="14">
        <v>22667.850000000002</v>
      </c>
    </row>
    <row r="47" spans="1:5" ht="12.75">
      <c r="A47" t="s">
        <v>314</v>
      </c>
      <c r="D47" s="12">
        <v>50373</v>
      </c>
      <c r="E47" s="12">
        <v>22667.850000000002</v>
      </c>
    </row>
    <row r="48" spans="1:5" ht="12.75">
      <c r="A48" s="15" t="s">
        <v>293</v>
      </c>
      <c r="B48" s="17">
        <v>41364</v>
      </c>
      <c r="C48" t="s">
        <v>286</v>
      </c>
      <c r="D48" s="13">
        <v>50661</v>
      </c>
      <c r="E48" s="13">
        <v>21277.62</v>
      </c>
    </row>
    <row r="49" spans="1:5" ht="12.75">
      <c r="A49" s="16"/>
      <c r="B49" t="s">
        <v>338</v>
      </c>
      <c r="D49" s="14">
        <v>50661</v>
      </c>
      <c r="E49" s="14">
        <v>21277.62</v>
      </c>
    </row>
    <row r="50" spans="1:5" ht="12.75">
      <c r="A50" t="s">
        <v>315</v>
      </c>
      <c r="D50" s="12">
        <v>50661</v>
      </c>
      <c r="E50" s="12">
        <v>21277.62</v>
      </c>
    </row>
    <row r="51" spans="1:5" ht="12.75">
      <c r="A51" s="15" t="s">
        <v>306</v>
      </c>
      <c r="B51" s="21" t="s">
        <v>286</v>
      </c>
      <c r="C51" t="s">
        <v>286</v>
      </c>
      <c r="D51" s="13">
        <v>346674</v>
      </c>
      <c r="E51" s="13">
        <v>0</v>
      </c>
    </row>
    <row r="52" spans="1:5" ht="12.75">
      <c r="A52" s="16"/>
      <c r="B52" t="s">
        <v>299</v>
      </c>
      <c r="D52" s="14">
        <v>346674</v>
      </c>
      <c r="E52" s="14">
        <v>0</v>
      </c>
    </row>
    <row r="53" spans="1:5" ht="12.75">
      <c r="A53" t="s">
        <v>316</v>
      </c>
      <c r="D53" s="12">
        <v>346674</v>
      </c>
      <c r="E53" s="12">
        <v>0</v>
      </c>
    </row>
    <row r="54" spans="1:5" ht="12.75">
      <c r="A54" s="15" t="s">
        <v>307</v>
      </c>
      <c r="B54" s="21" t="s">
        <v>286</v>
      </c>
      <c r="C54" t="s">
        <v>286</v>
      </c>
      <c r="D54" s="13">
        <v>523160</v>
      </c>
      <c r="E54" s="13">
        <v>523160</v>
      </c>
    </row>
    <row r="55" spans="1:5" ht="12.75">
      <c r="A55" s="16"/>
      <c r="B55" t="s">
        <v>299</v>
      </c>
      <c r="D55" s="14">
        <v>523160</v>
      </c>
      <c r="E55" s="14">
        <v>523160</v>
      </c>
    </row>
    <row r="56" spans="1:5" ht="12.75">
      <c r="A56" t="s">
        <v>317</v>
      </c>
      <c r="D56" s="12">
        <v>523160</v>
      </c>
      <c r="E56" s="12">
        <v>523160</v>
      </c>
    </row>
    <row r="57" spans="1:5" ht="12.75">
      <c r="A57" s="15" t="s">
        <v>308</v>
      </c>
      <c r="B57" s="21" t="s">
        <v>286</v>
      </c>
      <c r="C57" t="s">
        <v>286</v>
      </c>
      <c r="D57" s="13">
        <v>61113</v>
      </c>
      <c r="E57" s="13">
        <v>0</v>
      </c>
    </row>
    <row r="58" spans="1:5" ht="12.75">
      <c r="A58" s="16"/>
      <c r="B58" t="s">
        <v>299</v>
      </c>
      <c r="D58" s="14">
        <v>61113</v>
      </c>
      <c r="E58" s="14">
        <v>0</v>
      </c>
    </row>
    <row r="59" spans="1:5" ht="12.75">
      <c r="A59" t="s">
        <v>318</v>
      </c>
      <c r="D59" s="12">
        <v>61113</v>
      </c>
      <c r="E59" s="12">
        <v>0</v>
      </c>
    </row>
  </sheetData>
  <sheetProtection/>
  <mergeCells count="3">
    <mergeCell ref="F11:K11"/>
    <mergeCell ref="G1:K1"/>
    <mergeCell ref="A2:E2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GESTION 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asignacion de costos</dc:title>
  <dc:subject/>
  <dc:creator>GESTION EXCEL</dc:creator>
  <cp:keywords/>
  <dc:description/>
  <cp:lastModifiedBy>Mercedes</cp:lastModifiedBy>
  <cp:lastPrinted>2000-08-09T18:45:30Z</cp:lastPrinted>
  <dcterms:created xsi:type="dcterms:W3CDTF">1999-10-08T11:47:14Z</dcterms:created>
  <dcterms:modified xsi:type="dcterms:W3CDTF">2014-03-18T14:01:27Z</dcterms:modified>
  <cp:category/>
  <cp:version/>
  <cp:contentType/>
  <cp:contentStatus/>
</cp:coreProperties>
</file>